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fpstx-my.sharepoint.com/personal/michelle_michael_dfps_texas_gov/Documents/Desktop/mm-desktop/2022-09-30-Rider15/v2/"/>
    </mc:Choice>
  </mc:AlternateContent>
  <xr:revisionPtr revIDLastSave="0" documentId="13_ncr:1_{8963C8FD-66C1-4107-81C7-AE8687C0384B}" xr6:coauthVersionLast="45" xr6:coauthVersionMax="45" xr10:uidLastSave="{00000000-0000-0000-0000-000000000000}"/>
  <bookViews>
    <workbookView xWindow="-120" yWindow="-120" windowWidth="24240" windowHeight="13140" xr2:uid="{06F2E43D-AB25-4562-8098-B2CF30AA7662}"/>
  </bookViews>
  <sheets>
    <sheet name="Rider 15 CBC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5" i="2" l="1"/>
  <c r="B115" i="2"/>
  <c r="P113" i="2" l="1"/>
  <c r="L113" i="2" l="1"/>
  <c r="M113" i="2"/>
  <c r="N113" i="2"/>
  <c r="O113" i="2"/>
  <c r="Q113" i="2" l="1"/>
  <c r="K113" i="2"/>
  <c r="J113" i="2"/>
  <c r="I113" i="2"/>
  <c r="G113" i="2"/>
  <c r="F113" i="2"/>
  <c r="E113" i="2"/>
  <c r="D113" i="2"/>
  <c r="C113" i="2"/>
  <c r="B113" i="2"/>
  <c r="H113" i="2" l="1"/>
  <c r="C73" i="2" l="1"/>
  <c r="D73" i="2"/>
  <c r="E73" i="2"/>
  <c r="F73" i="2"/>
  <c r="G73" i="2"/>
  <c r="I73" i="2"/>
  <c r="J73" i="2"/>
  <c r="K73" i="2"/>
  <c r="M73" i="2"/>
  <c r="C33" i="2"/>
  <c r="D33" i="2"/>
  <c r="E33" i="2"/>
  <c r="F33" i="2"/>
  <c r="G33" i="2"/>
  <c r="H33" i="2"/>
  <c r="I33" i="2"/>
  <c r="J33" i="2"/>
  <c r="K33" i="2"/>
  <c r="L33" i="2"/>
  <c r="M33" i="2"/>
  <c r="B33" i="2"/>
  <c r="B35" i="2" l="1"/>
  <c r="C35" i="2"/>
  <c r="B73" i="2" l="1"/>
  <c r="L73" i="2"/>
  <c r="H73" i="2" l="1"/>
  <c r="B75" i="2" s="1"/>
  <c r="C75" i="2" l="1"/>
</calcChain>
</file>

<file path=xl/sharedStrings.xml><?xml version="1.0" encoding="utf-8"?>
<sst xmlns="http://schemas.openxmlformats.org/spreadsheetml/2006/main" count="173" uniqueCount="51">
  <si>
    <t>Strategy and expense type</t>
  </si>
  <si>
    <t xml:space="preserve">Catchment Area 3B </t>
  </si>
  <si>
    <t>Catchment Area 02</t>
  </si>
  <si>
    <t>Catchment Area 8A</t>
  </si>
  <si>
    <t>Catchment Area 01</t>
  </si>
  <si>
    <t>Statewide</t>
  </si>
  <si>
    <t>GR</t>
  </si>
  <si>
    <t>AF</t>
  </si>
  <si>
    <t>B.1.1</t>
  </si>
  <si>
    <t>Start-up Stage I</t>
  </si>
  <si>
    <t>Resource Transfer Stage I</t>
  </si>
  <si>
    <t>Contract and Case Management Oversight</t>
  </si>
  <si>
    <t>B.1.4</t>
  </si>
  <si>
    <t>Adoption Purchased Services</t>
  </si>
  <si>
    <t>B.1.6</t>
  </si>
  <si>
    <t>B.1.8</t>
  </si>
  <si>
    <t>Utilization Management</t>
  </si>
  <si>
    <t>B.1.9</t>
  </si>
  <si>
    <t>Foster Care Payments</t>
  </si>
  <si>
    <t>Network Support Stage I</t>
  </si>
  <si>
    <t>B.1.2</t>
  </si>
  <si>
    <t>Evaluations</t>
  </si>
  <si>
    <t>CBC Administrators, Contract Management, and State Office Technical Assistance and Implementation Staff</t>
  </si>
  <si>
    <t xml:space="preserve"> </t>
  </si>
  <si>
    <t>Does not include day care or relative and other designated caregiver expenditures associated with children being served by an SSCC as DFPS pays the provider and relatives directly.</t>
  </si>
  <si>
    <t>Start-up Stage II</t>
  </si>
  <si>
    <t>Resource Transfer Stage II</t>
  </si>
  <si>
    <t>Additional Resource Transfer</t>
  </si>
  <si>
    <t>CANS</t>
  </si>
  <si>
    <t>Network Support Stage II</t>
  </si>
  <si>
    <t>B.1.7</t>
  </si>
  <si>
    <t>Substance Abuse Purchased Services Stage II</t>
  </si>
  <si>
    <t>Purchased Client Services Stage II</t>
  </si>
  <si>
    <t>E.1.2</t>
  </si>
  <si>
    <t>Criminal Background Check Unit Staff</t>
  </si>
  <si>
    <t>E.1.3</t>
  </si>
  <si>
    <t>IT Technical Support Staff</t>
  </si>
  <si>
    <t>SubTotal</t>
  </si>
  <si>
    <t>Grand Total</t>
  </si>
  <si>
    <t>Catchment Area 8B</t>
  </si>
  <si>
    <t>Preparation for Adult Living (PAL)</t>
  </si>
  <si>
    <t>Strategy B.1.9 amounts are subject to prior period adjustments.</t>
  </si>
  <si>
    <t>Catchment Area 3E</t>
  </si>
  <si>
    <t>G.1.1</t>
  </si>
  <si>
    <t>OCBCT and CMO Staff</t>
  </si>
  <si>
    <t>Rider 51 Capacity-Building</t>
  </si>
  <si>
    <t>Fiscal Year 2023 Projected</t>
  </si>
  <si>
    <t>Fiscal Year 2022 Expenditures Through 8/31/22 (additional expense will be incurred)</t>
  </si>
  <si>
    <t>Fiscal Year 2021 Expenditures Through 8/31/22</t>
  </si>
  <si>
    <t>Catchment 4</t>
  </si>
  <si>
    <t>Catchment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</si>
</sst>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0.000000%"/>
    <numFmt numFmtId="167" formatCode="0.0000000%"/>
    <numFmt numFmtId="168" formatCode="_(&quot;$&quot;* #,##0.000000_);_(&quot;$&quot;* \(#,##0.000000\);_(&quot;$&quot;* &quot;-&quot;??_);_(@_)"/>
    <numFmt numFmtId="169" formatCode="&quot;$&quot;#,##0.00"/>
    <numFmt numFmtId="170" formatCode="_(&quot;$&quot;* #,##0.0000_);_(&quot;$&quot;* \(#,##0.0000\);_(&quot;$&quot;* &quot;-&quot;??_);_(@_)"/>
  </numFmts>
  <fonts count="8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E1F2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" fillId="0" borderId="0"/>
  </cellStyleXfs>
  <cellXfs count="88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3" fillId="2" borderId="0" xfId="0" applyFont="1" applyFill="1"/>
    <xf numFmtId="164" fontId="2" fillId="4" borderId="0" xfId="0" applyNumberFormat="1" applyFont="1" applyFill="1" applyAlignment="1">
      <alignment horizontal="center"/>
    </xf>
    <xf numFmtId="165" fontId="2" fillId="4" borderId="0" xfId="0" applyNumberFormat="1" applyFont="1" applyFill="1" applyAlignment="1">
      <alignment horizontal="center"/>
    </xf>
    <xf numFmtId="0" fontId="4" fillId="4" borderId="0" xfId="0" applyFont="1" applyFill="1"/>
    <xf numFmtId="164" fontId="2" fillId="0" borderId="0" xfId="0" applyNumberFormat="1" applyFont="1" applyAlignment="1">
      <alignment horizontal="center"/>
    </xf>
    <xf numFmtId="165" fontId="2" fillId="0" borderId="0" xfId="1" applyNumberFormat="1" applyFont="1" applyFill="1" applyBorder="1"/>
    <xf numFmtId="0" fontId="2" fillId="2" borderId="1" xfId="0" applyFont="1" applyFill="1" applyBorder="1"/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165" fontId="2" fillId="0" borderId="0" xfId="0" applyNumberFormat="1" applyFont="1"/>
    <xf numFmtId="165" fontId="2" fillId="3" borderId="3" xfId="0" applyNumberFormat="1" applyFont="1" applyFill="1" applyBorder="1"/>
    <xf numFmtId="164" fontId="2" fillId="2" borderId="7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5" fontId="4" fillId="0" borderId="6" xfId="0" applyNumberFormat="1" applyFont="1" applyBorder="1"/>
    <xf numFmtId="164" fontId="2" fillId="0" borderId="6" xfId="0" applyNumberFormat="1" applyFont="1" applyBorder="1"/>
    <xf numFmtId="165" fontId="2" fillId="5" borderId="6" xfId="0" applyNumberFormat="1" applyFont="1" applyFill="1" applyBorder="1"/>
    <xf numFmtId="164" fontId="2" fillId="5" borderId="6" xfId="0" applyNumberFormat="1" applyFont="1" applyFill="1" applyBorder="1"/>
    <xf numFmtId="164" fontId="2" fillId="5" borderId="2" xfId="0" applyNumberFormat="1" applyFont="1" applyFill="1" applyBorder="1"/>
    <xf numFmtId="0" fontId="2" fillId="2" borderId="0" xfId="0" applyFont="1" applyFill="1"/>
    <xf numFmtId="165" fontId="2" fillId="3" borderId="6" xfId="0" applyNumberFormat="1" applyFont="1" applyFill="1" applyBorder="1"/>
    <xf numFmtId="165" fontId="2" fillId="2" borderId="0" xfId="0" applyNumberFormat="1" applyFont="1" applyFill="1"/>
    <xf numFmtId="165" fontId="2" fillId="0" borderId="6" xfId="0" applyNumberFormat="1" applyFont="1" applyBorder="1"/>
    <xf numFmtId="165" fontId="2" fillId="0" borderId="2" xfId="0" applyNumberFormat="1" applyFont="1" applyBorder="1"/>
    <xf numFmtId="165" fontId="2" fillId="0" borderId="3" xfId="0" applyNumberFormat="1" applyFont="1" applyBorder="1"/>
    <xf numFmtId="165" fontId="2" fillId="0" borderId="0" xfId="0" applyNumberFormat="1" applyFont="1" applyAlignment="1">
      <alignment horizontal="center"/>
    </xf>
    <xf numFmtId="165" fontId="2" fillId="6" borderId="0" xfId="0" applyNumberFormat="1" applyFont="1" applyFill="1"/>
    <xf numFmtId="165" fontId="2" fillId="6" borderId="6" xfId="0" applyNumberFormat="1" applyFont="1" applyFill="1" applyBorder="1"/>
    <xf numFmtId="164" fontId="2" fillId="6" borderId="2" xfId="0" applyNumberFormat="1" applyFont="1" applyFill="1" applyBorder="1"/>
    <xf numFmtId="164" fontId="2" fillId="6" borderId="6" xfId="0" applyNumberFormat="1" applyFont="1" applyFill="1" applyBorder="1"/>
    <xf numFmtId="165" fontId="2" fillId="6" borderId="2" xfId="0" applyNumberFormat="1" applyFont="1" applyFill="1" applyBorder="1"/>
    <xf numFmtId="165" fontId="2" fillId="3" borderId="0" xfId="0" applyNumberFormat="1" applyFont="1" applyFill="1"/>
    <xf numFmtId="166" fontId="2" fillId="0" borderId="0" xfId="3" applyNumberFormat="1" applyFont="1"/>
    <xf numFmtId="167" fontId="2" fillId="0" borderId="0" xfId="3" applyNumberFormat="1" applyFont="1"/>
    <xf numFmtId="165" fontId="2" fillId="7" borderId="6" xfId="0" applyNumberFormat="1" applyFont="1" applyFill="1" applyBorder="1"/>
    <xf numFmtId="165" fontId="2" fillId="7" borderId="3" xfId="0" applyNumberFormat="1" applyFont="1" applyFill="1" applyBorder="1"/>
    <xf numFmtId="0" fontId="2" fillId="0" borderId="0" xfId="0" applyFont="1" applyBorder="1"/>
    <xf numFmtId="168" fontId="2" fillId="0" borderId="0" xfId="0" applyNumberFormat="1" applyFont="1"/>
    <xf numFmtId="164" fontId="2" fillId="6" borderId="0" xfId="0" applyNumberFormat="1" applyFont="1" applyFill="1" applyBorder="1"/>
    <xf numFmtId="165" fontId="2" fillId="0" borderId="6" xfId="0" applyNumberFormat="1" applyFont="1" applyFill="1" applyBorder="1"/>
    <xf numFmtId="165" fontId="2" fillId="0" borderId="0" xfId="0" applyNumberFormat="1" applyFont="1" applyFill="1"/>
    <xf numFmtId="165" fontId="2" fillId="0" borderId="3" xfId="0" applyNumberFormat="1" applyFont="1" applyFill="1" applyBorder="1"/>
    <xf numFmtId="165" fontId="2" fillId="0" borderId="2" xfId="0" applyNumberFormat="1" applyFont="1" applyFill="1" applyBorder="1"/>
    <xf numFmtId="9" fontId="2" fillId="0" borderId="0" xfId="3" applyFont="1"/>
    <xf numFmtId="10" fontId="2" fillId="0" borderId="0" xfId="3" applyNumberFormat="1" applyFont="1"/>
    <xf numFmtId="164" fontId="5" fillId="0" borderId="0" xfId="1" applyNumberFormat="1" applyFont="1"/>
    <xf numFmtId="165" fontId="0" fillId="0" borderId="0" xfId="0" applyNumberFormat="1"/>
    <xf numFmtId="169" fontId="0" fillId="0" borderId="0" xfId="0" applyNumberFormat="1"/>
    <xf numFmtId="164" fontId="2" fillId="0" borderId="0" xfId="0" applyNumberFormat="1" applyFont="1" applyFill="1"/>
    <xf numFmtId="9" fontId="0" fillId="0" borderId="0" xfId="3" applyFont="1"/>
    <xf numFmtId="10" fontId="0" fillId="0" borderId="0" xfId="3" applyNumberFormat="1" applyFont="1"/>
    <xf numFmtId="165" fontId="4" fillId="0" borderId="6" xfId="0" applyNumberFormat="1" applyFont="1" applyFill="1" applyBorder="1"/>
    <xf numFmtId="0" fontId="0" fillId="0" borderId="0" xfId="3" applyNumberFormat="1" applyFont="1"/>
    <xf numFmtId="0" fontId="2" fillId="0" borderId="0" xfId="0" applyNumberFormat="1" applyFont="1"/>
    <xf numFmtId="164" fontId="0" fillId="0" borderId="0" xfId="1" applyNumberFormat="1" applyFont="1"/>
    <xf numFmtId="170" fontId="0" fillId="0" borderId="0" xfId="1" applyNumberFormat="1" applyFont="1"/>
    <xf numFmtId="169" fontId="2" fillId="0" borderId="0" xfId="0" applyNumberFormat="1" applyFont="1"/>
    <xf numFmtId="6" fontId="0" fillId="0" borderId="0" xfId="0" applyNumberFormat="1"/>
    <xf numFmtId="3" fontId="0" fillId="0" borderId="0" xfId="0" applyNumberFormat="1"/>
    <xf numFmtId="0" fontId="2" fillId="0" borderId="0" xfId="0" applyFont="1" applyFill="1" applyBorder="1"/>
    <xf numFmtId="0" fontId="0" fillId="0" borderId="0" xfId="0" applyFill="1"/>
    <xf numFmtId="0" fontId="0" fillId="0" borderId="0" xfId="0" applyFill="1" applyBorder="1"/>
    <xf numFmtId="10" fontId="0" fillId="0" borderId="0" xfId="3" applyNumberFormat="1" applyFont="1" applyFill="1" applyBorder="1"/>
    <xf numFmtId="165" fontId="2" fillId="0" borderId="0" xfId="0" applyNumberFormat="1" applyFont="1" applyFill="1" applyBorder="1"/>
    <xf numFmtId="38" fontId="6" fillId="0" borderId="0" xfId="0" applyNumberFormat="1" applyFont="1" applyFill="1" applyBorder="1"/>
    <xf numFmtId="0" fontId="2" fillId="0" borderId="0" xfId="0" applyNumberFormat="1" applyFont="1" applyFill="1" applyBorder="1"/>
    <xf numFmtId="0" fontId="0" fillId="0" borderId="0" xfId="3" applyNumberFormat="1" applyFont="1" applyFill="1" applyBorder="1"/>
    <xf numFmtId="0" fontId="2" fillId="0" borderId="0" xfId="0" applyNumberFormat="1" applyFont="1" applyBorder="1"/>
    <xf numFmtId="165" fontId="0" fillId="0" borderId="0" xfId="0" applyNumberFormat="1" applyFill="1" applyBorder="1"/>
    <xf numFmtId="169" fontId="0" fillId="0" borderId="0" xfId="0" applyNumberFormat="1" applyFill="1" applyBorder="1"/>
    <xf numFmtId="164" fontId="0" fillId="0" borderId="0" xfId="1" applyNumberFormat="1" applyFont="1" applyFill="1" applyBorder="1"/>
    <xf numFmtId="165" fontId="2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2" borderId="2" xfId="0" applyFont="1" applyFill="1" applyBorder="1"/>
    <xf numFmtId="165" fontId="2" fillId="2" borderId="2" xfId="0" applyNumberFormat="1" applyFont="1" applyFill="1" applyBorder="1"/>
    <xf numFmtId="165" fontId="2" fillId="3" borderId="2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5">
    <cellStyle name="Currency" xfId="1" builtinId="4"/>
    <cellStyle name="Normal" xfId="0" builtinId="0"/>
    <cellStyle name="Normal 2" xfId="2" xr:uid="{627FD354-74BB-40DB-BD49-BA87948FF6F1}"/>
    <cellStyle name="Normal 3" xfId="4" xr:uid="{69F6DAF1-15D2-42F3-BC7F-4D4C1ED70542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3D227-41C1-4772-A402-85F9FF7B1B21}">
  <dimension ref="A1:Z118"/>
  <sheetViews>
    <sheetView tabSelected="1" zoomScale="70" zoomScaleNormal="70" workbookViewId="0"/>
  </sheetViews>
  <sheetFormatPr defaultRowHeight="15" x14ac:dyDescent="0.2"/>
  <cols>
    <col min="1" max="1" width="26.8984375" customWidth="1"/>
    <col min="2" max="2" width="10.796875" customWidth="1"/>
    <col min="3" max="3" width="11.3984375" customWidth="1"/>
    <col min="5" max="5" width="9.8984375" bestFit="1" customWidth="1"/>
    <col min="20" max="20" width="10.5" customWidth="1"/>
    <col min="21" max="21" width="10.09765625" customWidth="1"/>
    <col min="23" max="23" width="13.5" bestFit="1" customWidth="1"/>
    <col min="24" max="24" width="14.5" customWidth="1"/>
    <col min="25" max="26" width="14.8984375" bestFit="1" customWidth="1"/>
    <col min="29" max="29" width="11.5" customWidth="1"/>
  </cols>
  <sheetData>
    <row r="1" spans="1:20" ht="15.75" x14ac:dyDescent="0.25">
      <c r="A1" s="3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0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0" ht="15.75" x14ac:dyDescent="0.25">
      <c r="A3" s="10" t="s">
        <v>0</v>
      </c>
      <c r="B3" s="85" t="s">
        <v>1</v>
      </c>
      <c r="C3" s="85"/>
      <c r="D3" s="86" t="s">
        <v>2</v>
      </c>
      <c r="E3" s="86"/>
      <c r="F3" s="86" t="s">
        <v>3</v>
      </c>
      <c r="G3" s="86"/>
      <c r="H3" s="86" t="s">
        <v>4</v>
      </c>
      <c r="I3" s="86"/>
      <c r="J3" s="86" t="s">
        <v>39</v>
      </c>
      <c r="K3" s="86"/>
      <c r="L3" s="85" t="s">
        <v>5</v>
      </c>
      <c r="M3" s="85"/>
      <c r="N3" s="2"/>
      <c r="O3" s="2"/>
    </row>
    <row r="4" spans="1:20" ht="15.75" x14ac:dyDescent="0.25">
      <c r="A4" s="26"/>
      <c r="B4" s="19" t="s">
        <v>6</v>
      </c>
      <c r="C4" s="13" t="s">
        <v>7</v>
      </c>
      <c r="D4" s="13" t="s">
        <v>6</v>
      </c>
      <c r="E4" s="13" t="s">
        <v>7</v>
      </c>
      <c r="F4" s="13" t="s">
        <v>6</v>
      </c>
      <c r="G4" s="13" t="s">
        <v>7</v>
      </c>
      <c r="H4" s="13" t="s">
        <v>6</v>
      </c>
      <c r="I4" s="14" t="s">
        <v>7</v>
      </c>
      <c r="J4" s="13" t="s">
        <v>6</v>
      </c>
      <c r="K4" s="14" t="s">
        <v>7</v>
      </c>
      <c r="L4" s="13" t="s">
        <v>6</v>
      </c>
      <c r="M4" s="13" t="s">
        <v>7</v>
      </c>
      <c r="N4" s="2"/>
      <c r="O4" s="2"/>
    </row>
    <row r="5" spans="1:20" ht="15.75" x14ac:dyDescent="0.25">
      <c r="A5" s="26" t="s">
        <v>8</v>
      </c>
      <c r="B5" s="11"/>
      <c r="C5" s="20"/>
      <c r="D5" s="20"/>
      <c r="E5" s="20"/>
      <c r="F5" s="20"/>
      <c r="G5" s="20"/>
      <c r="H5" s="20"/>
      <c r="I5" s="12"/>
      <c r="J5" s="20"/>
      <c r="K5" s="12"/>
      <c r="L5" s="20"/>
      <c r="M5" s="20"/>
      <c r="N5" s="2"/>
      <c r="O5" s="2"/>
    </row>
    <row r="6" spans="1:20" ht="15.75" x14ac:dyDescent="0.25">
      <c r="A6" s="15" t="s">
        <v>9</v>
      </c>
      <c r="B6" s="35"/>
      <c r="C6" s="36"/>
      <c r="D6" s="36"/>
      <c r="E6" s="36"/>
      <c r="F6" s="36"/>
      <c r="G6" s="36"/>
      <c r="H6" s="24"/>
      <c r="I6" s="24"/>
      <c r="J6" s="46">
        <v>997000</v>
      </c>
      <c r="K6" s="48">
        <v>997000</v>
      </c>
      <c r="L6" s="36"/>
      <c r="M6" s="36"/>
      <c r="N6" s="2"/>
      <c r="O6" s="2"/>
    </row>
    <row r="7" spans="1:20" ht="15.75" x14ac:dyDescent="0.25">
      <c r="A7" s="15" t="s">
        <v>25</v>
      </c>
      <c r="B7" s="37"/>
      <c r="C7" s="34"/>
      <c r="D7" s="34"/>
      <c r="E7" s="34"/>
      <c r="F7" s="46">
        <v>0</v>
      </c>
      <c r="G7" s="46">
        <v>0</v>
      </c>
      <c r="H7" s="24"/>
      <c r="I7" s="24"/>
      <c r="J7" s="34"/>
      <c r="K7" s="34"/>
      <c r="L7" s="36"/>
      <c r="M7" s="36"/>
      <c r="N7" s="2"/>
      <c r="O7" s="2"/>
    </row>
    <row r="8" spans="1:20" ht="15.75" x14ac:dyDescent="0.25">
      <c r="A8" s="15" t="s">
        <v>10</v>
      </c>
      <c r="B8" s="49">
        <v>2519198.0851902277</v>
      </c>
      <c r="C8" s="46">
        <v>2934216.96</v>
      </c>
      <c r="D8" s="46">
        <v>1488572.3374869192</v>
      </c>
      <c r="E8" s="46">
        <v>1734087.96</v>
      </c>
      <c r="F8" s="46">
        <v>2931954.9919231385</v>
      </c>
      <c r="G8" s="46">
        <v>3414617.5</v>
      </c>
      <c r="H8" s="46">
        <v>1964034.0353997145</v>
      </c>
      <c r="I8" s="48">
        <v>2288407.0799999996</v>
      </c>
      <c r="J8" s="46">
        <v>0</v>
      </c>
      <c r="K8" s="46">
        <v>0</v>
      </c>
      <c r="L8" s="36"/>
      <c r="M8" s="36"/>
      <c r="N8" s="2"/>
      <c r="O8" s="2"/>
      <c r="P8" s="53"/>
    </row>
    <row r="9" spans="1:20" ht="15.75" x14ac:dyDescent="0.25">
      <c r="A9" s="15" t="s">
        <v>26</v>
      </c>
      <c r="B9" s="49">
        <v>15144925.884695476</v>
      </c>
      <c r="C9" s="46">
        <v>17537994</v>
      </c>
      <c r="D9" s="46">
        <v>13395851.205304533</v>
      </c>
      <c r="E9" s="46">
        <v>15512354.039999999</v>
      </c>
      <c r="F9" s="46">
        <v>0</v>
      </c>
      <c r="G9" s="46">
        <v>0</v>
      </c>
      <c r="H9" s="23"/>
      <c r="I9" s="23"/>
      <c r="J9" s="34"/>
      <c r="K9" s="34"/>
      <c r="L9" s="36"/>
      <c r="M9" s="36"/>
      <c r="N9" s="2"/>
      <c r="O9" s="2"/>
    </row>
    <row r="10" spans="1:20" ht="15.75" x14ac:dyDescent="0.25">
      <c r="A10" s="15" t="s">
        <v>27</v>
      </c>
      <c r="B10" s="49">
        <v>4418004.0845205085</v>
      </c>
      <c r="C10" s="46">
        <v>5103015.9600000009</v>
      </c>
      <c r="D10" s="46">
        <v>3030171.6854794906</v>
      </c>
      <c r="E10" s="46">
        <v>3500000.0399999996</v>
      </c>
      <c r="F10" s="46">
        <v>0</v>
      </c>
      <c r="G10" s="46">
        <v>0</v>
      </c>
      <c r="H10" s="23"/>
      <c r="I10" s="23"/>
      <c r="J10" s="34"/>
      <c r="K10" s="34"/>
      <c r="L10" s="36"/>
      <c r="M10" s="36"/>
      <c r="N10" s="2"/>
    </row>
    <row r="11" spans="1:20" ht="15.75" x14ac:dyDescent="0.25">
      <c r="A11" s="15" t="s">
        <v>28</v>
      </c>
      <c r="B11" s="49">
        <v>132375</v>
      </c>
      <c r="C11" s="46">
        <v>132375</v>
      </c>
      <c r="D11" s="46">
        <v>46640</v>
      </c>
      <c r="E11" s="46">
        <v>46640.039999999986</v>
      </c>
      <c r="F11" s="46">
        <v>97280.8</v>
      </c>
      <c r="G11" s="46">
        <v>97280.8</v>
      </c>
      <c r="H11" s="46">
        <v>68125</v>
      </c>
      <c r="I11" s="48">
        <v>68124.960000000006</v>
      </c>
      <c r="J11" s="46">
        <v>0</v>
      </c>
      <c r="K11" s="46">
        <v>0</v>
      </c>
      <c r="L11" s="36"/>
      <c r="M11" s="36"/>
      <c r="N11" s="2"/>
      <c r="P11" s="62"/>
      <c r="Q11" s="56"/>
      <c r="R11" s="54"/>
    </row>
    <row r="12" spans="1:20" ht="15.75" x14ac:dyDescent="0.25">
      <c r="A12" s="15" t="s">
        <v>29</v>
      </c>
      <c r="B12" s="49">
        <v>1407565</v>
      </c>
      <c r="C12" s="46">
        <v>1407564.9600000002</v>
      </c>
      <c r="D12" s="46">
        <v>1797233</v>
      </c>
      <c r="E12" s="46">
        <v>1797233.0399999998</v>
      </c>
      <c r="F12" s="46">
        <v>0</v>
      </c>
      <c r="G12" s="46">
        <v>0</v>
      </c>
      <c r="H12" s="23"/>
      <c r="I12" s="23"/>
      <c r="J12" s="34"/>
      <c r="K12" s="34"/>
      <c r="L12" s="36"/>
      <c r="M12" s="36"/>
      <c r="N12" s="2"/>
      <c r="P12" s="62"/>
      <c r="Q12" s="56"/>
      <c r="R12" s="54"/>
      <c r="S12" s="61"/>
      <c r="T12" s="61"/>
    </row>
    <row r="13" spans="1:20" ht="15.75" x14ac:dyDescent="0.25">
      <c r="A13" s="16" t="s">
        <v>11</v>
      </c>
      <c r="B13" s="35"/>
      <c r="C13" s="35"/>
      <c r="D13" s="35"/>
      <c r="E13" s="35"/>
      <c r="F13" s="25"/>
      <c r="G13" s="25"/>
      <c r="H13" s="25"/>
      <c r="I13" s="25"/>
      <c r="J13" s="35"/>
      <c r="K13" s="35"/>
      <c r="L13" s="17">
        <v>763568</v>
      </c>
      <c r="M13" s="29">
        <v>2195542</v>
      </c>
      <c r="N13" s="2"/>
      <c r="S13" s="61"/>
      <c r="T13" s="61"/>
    </row>
    <row r="14" spans="1:20" ht="15.75" x14ac:dyDescent="0.25">
      <c r="A14" s="26" t="s">
        <v>12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82"/>
      <c r="N14" s="2"/>
      <c r="S14" s="61"/>
      <c r="T14" s="61"/>
    </row>
    <row r="15" spans="1:20" ht="15.75" x14ac:dyDescent="0.25">
      <c r="A15" s="15" t="s">
        <v>13</v>
      </c>
      <c r="B15" s="49">
        <v>572039</v>
      </c>
      <c r="C15" s="47">
        <v>958068.67999999993</v>
      </c>
      <c r="D15" s="46">
        <v>324247</v>
      </c>
      <c r="E15" s="47">
        <v>543057.75</v>
      </c>
      <c r="F15" s="46">
        <v>886118</v>
      </c>
      <c r="G15" s="47">
        <v>1484096.55</v>
      </c>
      <c r="H15" s="46">
        <v>352917</v>
      </c>
      <c r="I15" s="47">
        <v>591075.11</v>
      </c>
      <c r="J15" s="27"/>
      <c r="K15" s="18"/>
      <c r="L15" s="38"/>
      <c r="M15" s="84"/>
      <c r="N15" s="2"/>
      <c r="S15" s="61"/>
      <c r="T15" s="61"/>
    </row>
    <row r="16" spans="1:20" ht="15.75" x14ac:dyDescent="0.25">
      <c r="A16" s="26" t="s">
        <v>14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82"/>
      <c r="N16" s="2"/>
      <c r="O16" s="2"/>
      <c r="Q16" s="57"/>
      <c r="R16" s="54"/>
      <c r="S16" s="61"/>
    </row>
    <row r="17" spans="1:26" ht="15.75" x14ac:dyDescent="0.25">
      <c r="A17" s="15" t="s">
        <v>40</v>
      </c>
      <c r="B17" s="49">
        <v>15736</v>
      </c>
      <c r="C17" s="46">
        <v>126219.8</v>
      </c>
      <c r="D17" s="46">
        <v>12624</v>
      </c>
      <c r="E17" s="46">
        <v>101254.96</v>
      </c>
      <c r="F17" s="46">
        <v>13119</v>
      </c>
      <c r="G17" s="46">
        <v>105232.23</v>
      </c>
      <c r="H17" s="46">
        <v>18651</v>
      </c>
      <c r="I17" s="46">
        <v>149599.98000000001</v>
      </c>
      <c r="J17" s="27"/>
      <c r="K17" s="18"/>
      <c r="L17" s="38"/>
      <c r="M17" s="84"/>
      <c r="N17" s="2"/>
      <c r="O17" s="2"/>
      <c r="Q17" s="57"/>
      <c r="R17" s="54"/>
      <c r="S17" s="61"/>
    </row>
    <row r="18" spans="1:26" ht="15.75" x14ac:dyDescent="0.25">
      <c r="A18" s="26" t="s">
        <v>30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82"/>
      <c r="N18" s="2"/>
      <c r="O18" s="2"/>
      <c r="Q18" s="57"/>
      <c r="R18" s="54"/>
      <c r="S18" s="61"/>
    </row>
    <row r="19" spans="1:26" ht="15.75" x14ac:dyDescent="0.25">
      <c r="A19" s="15" t="s">
        <v>31</v>
      </c>
      <c r="B19" s="49">
        <v>290051</v>
      </c>
      <c r="C19" s="46">
        <v>296079.67</v>
      </c>
      <c r="D19" s="46">
        <v>238394</v>
      </c>
      <c r="E19" s="46">
        <v>241276.61</v>
      </c>
      <c r="F19" s="46">
        <v>0</v>
      </c>
      <c r="G19" s="46">
        <v>0</v>
      </c>
      <c r="H19" s="27"/>
      <c r="I19" s="18"/>
      <c r="J19" s="27"/>
      <c r="K19" s="18"/>
      <c r="L19" s="38"/>
      <c r="M19" s="84"/>
      <c r="N19" s="51"/>
      <c r="O19" s="2"/>
      <c r="Q19" s="57"/>
      <c r="R19" s="54"/>
      <c r="S19" s="61"/>
    </row>
    <row r="20" spans="1:26" ht="15.75" x14ac:dyDescent="0.25">
      <c r="A20" s="26" t="s">
        <v>15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82"/>
      <c r="N20" s="2"/>
      <c r="O20" s="63"/>
    </row>
    <row r="21" spans="1:26" ht="15.75" x14ac:dyDescent="0.25">
      <c r="A21" s="15" t="s">
        <v>16</v>
      </c>
      <c r="B21" s="49">
        <v>128120</v>
      </c>
      <c r="C21" s="47">
        <v>147723</v>
      </c>
      <c r="D21" s="46">
        <v>78456.911782595242</v>
      </c>
      <c r="E21" s="47">
        <v>90462</v>
      </c>
      <c r="F21" s="46">
        <v>147020.37073662598</v>
      </c>
      <c r="G21" s="47">
        <v>169516.69999999995</v>
      </c>
      <c r="H21" s="46">
        <v>110628</v>
      </c>
      <c r="I21" s="46">
        <v>127554.96</v>
      </c>
      <c r="J21" s="27"/>
      <c r="K21" s="27"/>
      <c r="L21" s="38"/>
      <c r="M21" s="84"/>
      <c r="N21" s="2"/>
      <c r="O21" s="60"/>
    </row>
    <row r="22" spans="1:26" ht="15.75" x14ac:dyDescent="0.25">
      <c r="A22" s="15" t="s">
        <v>32</v>
      </c>
      <c r="B22" s="49">
        <v>582020</v>
      </c>
      <c r="C22" s="46">
        <v>1044506.8400000001</v>
      </c>
      <c r="D22" s="46">
        <v>409848</v>
      </c>
      <c r="E22" s="46">
        <v>688309.3899999999</v>
      </c>
      <c r="F22" s="47">
        <v>0</v>
      </c>
      <c r="G22" s="47">
        <v>0</v>
      </c>
      <c r="H22" s="27"/>
      <c r="I22" s="18"/>
      <c r="J22" s="27"/>
      <c r="K22" s="27"/>
      <c r="L22" s="38"/>
      <c r="M22" s="84"/>
      <c r="N22" s="2"/>
      <c r="O22" s="60"/>
    </row>
    <row r="23" spans="1:26" ht="15.75" x14ac:dyDescent="0.25">
      <c r="A23" s="26" t="s">
        <v>17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82"/>
      <c r="N23" s="2"/>
      <c r="O23" s="60"/>
    </row>
    <row r="24" spans="1:26" ht="15.75" x14ac:dyDescent="0.25">
      <c r="A24" s="15" t="s">
        <v>18</v>
      </c>
      <c r="B24" s="49">
        <v>20930617</v>
      </c>
      <c r="C24" s="46">
        <v>54627331.450000003</v>
      </c>
      <c r="D24" s="46">
        <v>9896653</v>
      </c>
      <c r="E24" s="46">
        <v>26378275.240000006</v>
      </c>
      <c r="F24" s="46">
        <v>18995190</v>
      </c>
      <c r="G24" s="46">
        <v>50690437.800000004</v>
      </c>
      <c r="H24" s="46">
        <v>14345201</v>
      </c>
      <c r="I24" s="48">
        <v>37994805.930000007</v>
      </c>
      <c r="J24" s="46">
        <v>0</v>
      </c>
      <c r="K24" s="46">
        <v>0</v>
      </c>
      <c r="L24" s="38"/>
      <c r="M24" s="84"/>
      <c r="N24" s="2"/>
      <c r="O24" s="2"/>
    </row>
    <row r="25" spans="1:26" ht="15.75" x14ac:dyDescent="0.25">
      <c r="A25" s="15" t="s">
        <v>19</v>
      </c>
      <c r="B25" s="49">
        <v>2551996.71</v>
      </c>
      <c r="C25" s="46">
        <v>2551996.71</v>
      </c>
      <c r="D25" s="46">
        <v>1516023.0099999998</v>
      </c>
      <c r="E25" s="46">
        <v>1516023.0099999998</v>
      </c>
      <c r="F25" s="46">
        <v>2853419.9999999995</v>
      </c>
      <c r="G25" s="46">
        <v>2853419.9999999995</v>
      </c>
      <c r="H25" s="48">
        <v>2117892.1599999997</v>
      </c>
      <c r="I25" s="48">
        <v>2117892.1599999997</v>
      </c>
      <c r="J25" s="46">
        <v>0</v>
      </c>
      <c r="K25" s="46">
        <v>0</v>
      </c>
      <c r="L25" s="38"/>
      <c r="M25" s="84"/>
      <c r="N25" s="55"/>
      <c r="O25" s="55"/>
      <c r="P25" s="67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ht="15.75" x14ac:dyDescent="0.25">
      <c r="A26" s="26" t="s">
        <v>20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82"/>
      <c r="N26" s="2"/>
      <c r="O26" s="2"/>
    </row>
    <row r="27" spans="1:26" ht="15.75" x14ac:dyDescent="0.25">
      <c r="A27" s="15" t="s">
        <v>21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29">
        <v>267.99479744814641</v>
      </c>
      <c r="M27" s="29">
        <v>188540.79</v>
      </c>
    </row>
    <row r="28" spans="1:26" ht="45" x14ac:dyDescent="0.25">
      <c r="A28" s="16" t="s">
        <v>22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29">
        <v>352434</v>
      </c>
      <c r="M28" s="29">
        <v>841723.93</v>
      </c>
    </row>
    <row r="29" spans="1:26" ht="15.75" x14ac:dyDescent="0.25">
      <c r="A29" s="26" t="s">
        <v>33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82"/>
    </row>
    <row r="30" spans="1:26" ht="15.75" x14ac:dyDescent="0.25">
      <c r="A30" s="16" t="s">
        <v>34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29">
        <v>88076</v>
      </c>
      <c r="M30" s="29">
        <v>100768.39000000003</v>
      </c>
    </row>
    <row r="31" spans="1:26" ht="15.75" x14ac:dyDescent="0.25">
      <c r="A31" s="26" t="s">
        <v>35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82"/>
    </row>
    <row r="32" spans="1:26" ht="15.75" x14ac:dyDescent="0.25">
      <c r="A32" s="16" t="s">
        <v>36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29">
        <v>70714</v>
      </c>
      <c r="M32" s="29">
        <v>157545</v>
      </c>
    </row>
    <row r="33" spans="1:19" ht="15.75" x14ac:dyDescent="0.25">
      <c r="A33" s="4" t="s">
        <v>37</v>
      </c>
      <c r="B33" s="28">
        <f>SUM(B6:B13,B15,B17,B19,B21:B22,B24:B25,B27:B28,B30,B32)</f>
        <v>48692647.764406212</v>
      </c>
      <c r="C33" s="28">
        <f t="shared" ref="C33:M33" si="0">SUM(C6:C13,C15,C17,C19,C21:C22,C24:C25,C27:C28,C30,C32)</f>
        <v>86867093.030000001</v>
      </c>
      <c r="D33" s="28">
        <f t="shared" si="0"/>
        <v>32234714.150053538</v>
      </c>
      <c r="E33" s="28">
        <f t="shared" si="0"/>
        <v>52148974.080000006</v>
      </c>
      <c r="F33" s="28">
        <f t="shared" si="0"/>
        <v>25924103.162659764</v>
      </c>
      <c r="G33" s="28">
        <f t="shared" si="0"/>
        <v>58814601.580000006</v>
      </c>
      <c r="H33" s="28">
        <f t="shared" si="0"/>
        <v>18977448.195399713</v>
      </c>
      <c r="I33" s="28">
        <f t="shared" si="0"/>
        <v>43337460.18</v>
      </c>
      <c r="J33" s="28">
        <f t="shared" si="0"/>
        <v>997000</v>
      </c>
      <c r="K33" s="28">
        <f t="shared" si="0"/>
        <v>997000</v>
      </c>
      <c r="L33" s="28">
        <f t="shared" si="0"/>
        <v>1275059.9947974482</v>
      </c>
      <c r="M33" s="83">
        <f t="shared" si="0"/>
        <v>3484120.1100000003</v>
      </c>
    </row>
    <row r="34" spans="1:19" ht="15.75" x14ac:dyDescent="0.25">
      <c r="A34" s="1"/>
      <c r="B34" s="6" t="s">
        <v>6</v>
      </c>
      <c r="C34" s="6" t="s">
        <v>7</v>
      </c>
      <c r="D34" s="17"/>
      <c r="E34" s="17"/>
      <c r="F34" s="17"/>
      <c r="G34" s="17" t="s">
        <v>23</v>
      </c>
      <c r="H34" s="17"/>
      <c r="I34" s="2"/>
      <c r="J34" s="2"/>
      <c r="K34" s="2"/>
    </row>
    <row r="35" spans="1:19" ht="15.75" x14ac:dyDescent="0.25">
      <c r="A35" s="7" t="s">
        <v>38</v>
      </c>
      <c r="B35" s="5">
        <f>B33+D33+F33+H33+J33+L33</f>
        <v>128100973.26731668</v>
      </c>
      <c r="C35" s="5">
        <f>C33+E33+G33+I33+K33+M33</f>
        <v>245649248.98000005</v>
      </c>
      <c r="D35" s="2"/>
      <c r="E35" s="2"/>
      <c r="F35" s="2"/>
      <c r="G35" s="2"/>
      <c r="H35" s="2"/>
      <c r="I35" s="2"/>
      <c r="J35" s="2"/>
      <c r="K35" s="2"/>
    </row>
    <row r="36" spans="1:19" ht="15.75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9" ht="15.75" x14ac:dyDescent="0.25">
      <c r="A37" s="1" t="s">
        <v>24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9" ht="15.75" x14ac:dyDescent="0.25">
      <c r="A38" s="1" t="s">
        <v>41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9" ht="15.75" x14ac:dyDescent="0.25">
      <c r="A39" s="87"/>
      <c r="B39" s="87"/>
      <c r="C39" s="87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9" ht="15.75" x14ac:dyDescent="0.25">
      <c r="A40" s="3" t="s">
        <v>47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9" ht="15.75" x14ac:dyDescent="0.25">
      <c r="A41" s="1"/>
      <c r="B41" s="2"/>
      <c r="C41" s="2"/>
      <c r="D41" s="2"/>
      <c r="E41" s="2"/>
      <c r="F41" s="2"/>
      <c r="G41" s="2"/>
      <c r="H41" s="50"/>
      <c r="I41" s="52"/>
      <c r="J41" s="2"/>
      <c r="K41" s="2"/>
      <c r="L41" s="40"/>
      <c r="M41" s="2"/>
      <c r="N41" s="2"/>
      <c r="O41" s="2"/>
    </row>
    <row r="42" spans="1:19" ht="15.75" x14ac:dyDescent="0.25">
      <c r="A42" s="10" t="s">
        <v>0</v>
      </c>
      <c r="B42" s="85" t="s">
        <v>1</v>
      </c>
      <c r="C42" s="85"/>
      <c r="D42" s="86" t="s">
        <v>2</v>
      </c>
      <c r="E42" s="86"/>
      <c r="F42" s="86" t="s">
        <v>4</v>
      </c>
      <c r="G42" s="86"/>
      <c r="H42" s="86" t="s">
        <v>39</v>
      </c>
      <c r="I42" s="86"/>
      <c r="J42" s="86" t="s">
        <v>42</v>
      </c>
      <c r="K42" s="86"/>
      <c r="L42" s="85" t="s">
        <v>5</v>
      </c>
      <c r="M42" s="85"/>
      <c r="N42" s="2"/>
    </row>
    <row r="43" spans="1:19" ht="15.75" x14ac:dyDescent="0.25">
      <c r="A43" s="26"/>
      <c r="B43" s="19" t="s">
        <v>6</v>
      </c>
      <c r="C43" s="13" t="s">
        <v>7</v>
      </c>
      <c r="D43" s="13" t="s">
        <v>6</v>
      </c>
      <c r="E43" s="13" t="s">
        <v>7</v>
      </c>
      <c r="F43" s="13" t="s">
        <v>6</v>
      </c>
      <c r="G43" s="14" t="s">
        <v>7</v>
      </c>
      <c r="H43" s="13" t="s">
        <v>6</v>
      </c>
      <c r="I43" s="14" t="s">
        <v>7</v>
      </c>
      <c r="J43" s="13" t="s">
        <v>6</v>
      </c>
      <c r="K43" s="14" t="s">
        <v>7</v>
      </c>
      <c r="L43" s="13" t="s">
        <v>6</v>
      </c>
      <c r="M43" s="13" t="s">
        <v>7</v>
      </c>
      <c r="N43" s="8"/>
    </row>
    <row r="44" spans="1:19" ht="15.75" x14ac:dyDescent="0.25">
      <c r="A44" s="26" t="s">
        <v>8</v>
      </c>
      <c r="B44" s="11"/>
      <c r="C44" s="20"/>
      <c r="D44" s="20"/>
      <c r="E44" s="20"/>
      <c r="F44" s="20"/>
      <c r="G44" s="12"/>
      <c r="H44" s="20"/>
      <c r="I44" s="12"/>
      <c r="J44" s="20"/>
      <c r="K44" s="12"/>
      <c r="L44" s="20"/>
      <c r="M44" s="20"/>
      <c r="N44" s="8"/>
      <c r="O44" s="68"/>
      <c r="P44" s="75"/>
      <c r="Q44" s="68"/>
      <c r="R44" s="68"/>
      <c r="S44" s="68"/>
    </row>
    <row r="45" spans="1:19" ht="15.75" x14ac:dyDescent="0.25">
      <c r="A45" s="15" t="s">
        <v>9</v>
      </c>
      <c r="B45" s="35"/>
      <c r="C45" s="36"/>
      <c r="D45" s="36"/>
      <c r="E45" s="36"/>
      <c r="F45" s="36"/>
      <c r="G45" s="36"/>
      <c r="H45" s="34"/>
      <c r="I45" s="34"/>
      <c r="J45" s="46">
        <v>0</v>
      </c>
      <c r="K45" s="46">
        <v>0</v>
      </c>
      <c r="L45" s="36"/>
      <c r="M45" s="36"/>
      <c r="N45" s="2"/>
      <c r="O45" s="68"/>
      <c r="P45" s="68"/>
      <c r="Q45" s="68"/>
      <c r="R45" s="68"/>
      <c r="S45" s="68"/>
    </row>
    <row r="46" spans="1:19" ht="15.75" x14ac:dyDescent="0.25">
      <c r="A46" s="15" t="s">
        <v>25</v>
      </c>
      <c r="B46" s="37"/>
      <c r="C46" s="34"/>
      <c r="D46" s="34"/>
      <c r="E46" s="34"/>
      <c r="F46" s="46">
        <v>2775106</v>
      </c>
      <c r="G46" s="48">
        <v>2775106</v>
      </c>
      <c r="H46" s="46">
        <v>1896196</v>
      </c>
      <c r="I46" s="46">
        <v>1896196</v>
      </c>
      <c r="J46" s="34"/>
      <c r="K46" s="34"/>
      <c r="L46" s="36"/>
      <c r="M46" s="36"/>
      <c r="N46" s="2"/>
      <c r="O46" s="68"/>
      <c r="P46" s="68"/>
      <c r="Q46" s="68"/>
      <c r="R46" s="68"/>
      <c r="S46" s="68"/>
    </row>
    <row r="47" spans="1:19" ht="15.75" x14ac:dyDescent="0.25">
      <c r="A47" s="15" t="s">
        <v>10</v>
      </c>
      <c r="B47" s="49">
        <v>2681369</v>
      </c>
      <c r="C47" s="46">
        <v>2945070.2600000002</v>
      </c>
      <c r="D47" s="46">
        <v>1511912</v>
      </c>
      <c r="E47" s="46">
        <v>1660594.8699999999</v>
      </c>
      <c r="F47" s="46">
        <v>2447622</v>
      </c>
      <c r="G47" s="48">
        <v>2688358.75</v>
      </c>
      <c r="H47" s="46">
        <v>1117587</v>
      </c>
      <c r="I47" s="46">
        <v>1227442</v>
      </c>
      <c r="J47" s="34"/>
      <c r="K47" s="34"/>
      <c r="L47" s="36"/>
      <c r="M47" s="36"/>
      <c r="N47" s="44"/>
      <c r="O47" s="68"/>
      <c r="P47" s="68"/>
      <c r="Q47" s="68"/>
      <c r="R47" s="68"/>
      <c r="S47" s="68"/>
    </row>
    <row r="48" spans="1:19" ht="15.75" x14ac:dyDescent="0.25">
      <c r="A48" s="15" t="s">
        <v>26</v>
      </c>
      <c r="B48" s="49">
        <v>15395323.256766303</v>
      </c>
      <c r="C48" s="46">
        <v>16916768.879999999</v>
      </c>
      <c r="D48" s="46">
        <v>13229897</v>
      </c>
      <c r="E48" s="46">
        <v>14537351.510000002</v>
      </c>
      <c r="F48" s="46">
        <v>7805343</v>
      </c>
      <c r="G48" s="48">
        <v>8576710.8499999996</v>
      </c>
      <c r="H48" s="34"/>
      <c r="I48" s="34"/>
      <c r="J48" s="34"/>
      <c r="K48" s="34"/>
      <c r="L48" s="36"/>
      <c r="M48" s="36"/>
      <c r="N48" s="2"/>
      <c r="O48" s="68"/>
      <c r="P48" s="68"/>
      <c r="Q48" s="68"/>
      <c r="R48" s="68"/>
      <c r="S48" s="68"/>
    </row>
    <row r="49" spans="1:21" ht="15.75" x14ac:dyDescent="0.25">
      <c r="A49" s="15" t="s">
        <v>27</v>
      </c>
      <c r="B49" s="49">
        <v>4256972.7529767659</v>
      </c>
      <c r="C49" s="46">
        <v>4677764.63</v>
      </c>
      <c r="D49" s="46">
        <v>2919725</v>
      </c>
      <c r="E49" s="46">
        <v>3208333.3699999996</v>
      </c>
      <c r="F49" s="46">
        <v>1991802</v>
      </c>
      <c r="G49" s="48">
        <v>2188686.65</v>
      </c>
      <c r="H49" s="34"/>
      <c r="I49" s="34"/>
      <c r="J49" s="34"/>
      <c r="K49" s="34"/>
      <c r="L49" s="34"/>
      <c r="M49" s="34"/>
      <c r="N49" s="2"/>
      <c r="O49" s="68"/>
      <c r="P49" s="69"/>
      <c r="Q49" s="68"/>
      <c r="R49" s="76"/>
      <c r="S49" s="68"/>
      <c r="T49" s="57"/>
    </row>
    <row r="50" spans="1:21" ht="15.75" x14ac:dyDescent="0.25">
      <c r="A50" s="15" t="s">
        <v>28</v>
      </c>
      <c r="B50" s="49">
        <v>218057.61999999994</v>
      </c>
      <c r="C50" s="46">
        <v>218057.61999999994</v>
      </c>
      <c r="D50" s="46">
        <v>72104.12</v>
      </c>
      <c r="E50" s="46">
        <v>72104.12</v>
      </c>
      <c r="F50" s="46">
        <v>114101.13</v>
      </c>
      <c r="G50" s="48">
        <v>114101.13</v>
      </c>
      <c r="H50" s="46">
        <v>59856.999999999985</v>
      </c>
      <c r="I50" s="48">
        <v>59856.999999999985</v>
      </c>
      <c r="J50" s="34"/>
      <c r="K50" s="34"/>
      <c r="L50" s="36"/>
      <c r="M50" s="36"/>
      <c r="O50" s="68"/>
      <c r="P50" s="68"/>
      <c r="Q50" s="68"/>
      <c r="R50" s="76"/>
      <c r="S50" s="68"/>
    </row>
    <row r="51" spans="1:21" ht="15.75" x14ac:dyDescent="0.25">
      <c r="A51" s="79" t="s">
        <v>29</v>
      </c>
      <c r="B51" s="49">
        <v>1051334.1299999999</v>
      </c>
      <c r="C51" s="48">
        <v>1051334.1299999999</v>
      </c>
      <c r="D51" s="46">
        <v>1354992.8699999999</v>
      </c>
      <c r="E51" s="48">
        <v>1354992.8699999999</v>
      </c>
      <c r="F51" s="46">
        <v>750807.5</v>
      </c>
      <c r="G51" s="48">
        <v>750807.5</v>
      </c>
      <c r="H51" s="34"/>
      <c r="I51" s="34"/>
      <c r="J51" s="34"/>
      <c r="K51" s="34"/>
      <c r="L51" s="36"/>
      <c r="M51" s="36"/>
      <c r="N51" s="60"/>
      <c r="O51" s="71"/>
      <c r="P51" s="71"/>
      <c r="Q51" s="71"/>
      <c r="R51" s="76"/>
      <c r="S51" s="77"/>
      <c r="T51" s="61"/>
      <c r="U51" s="61"/>
    </row>
    <row r="52" spans="1:21" ht="15.75" x14ac:dyDescent="0.25">
      <c r="A52" s="15" t="s">
        <v>45</v>
      </c>
      <c r="B52" s="49">
        <v>5526064.2137111239</v>
      </c>
      <c r="C52" s="46">
        <v>5526064.2137111239</v>
      </c>
      <c r="D52" s="46">
        <v>4378179.1921001682</v>
      </c>
      <c r="E52" s="46">
        <v>4378179.1921001682</v>
      </c>
      <c r="F52" s="46">
        <v>4429136.3088163566</v>
      </c>
      <c r="G52" s="46">
        <v>4429136.3088163566</v>
      </c>
      <c r="H52" s="46">
        <v>2117821.2853723518</v>
      </c>
      <c r="I52" s="46">
        <v>2117821.2853723518</v>
      </c>
      <c r="J52" s="34"/>
      <c r="K52" s="34"/>
      <c r="L52" s="45"/>
      <c r="M52" s="36"/>
      <c r="N52" s="60"/>
      <c r="O52" s="71"/>
      <c r="P52" s="71"/>
      <c r="Q52" s="71"/>
      <c r="R52" s="76"/>
      <c r="S52" s="77"/>
      <c r="T52" s="61"/>
      <c r="U52" s="61"/>
    </row>
    <row r="53" spans="1:21" ht="15.75" x14ac:dyDescent="0.25">
      <c r="A53" s="26" t="s">
        <v>12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82"/>
      <c r="N53" s="60"/>
      <c r="O53" s="71"/>
      <c r="P53" s="71"/>
      <c r="Q53" s="71"/>
      <c r="R53" s="68"/>
      <c r="S53" s="77"/>
      <c r="T53" s="61"/>
      <c r="U53" s="61"/>
    </row>
    <row r="54" spans="1:21" ht="15.75" x14ac:dyDescent="0.25">
      <c r="A54" s="15" t="s">
        <v>13</v>
      </c>
      <c r="B54" s="49">
        <v>229985</v>
      </c>
      <c r="C54" s="47">
        <v>694014.31</v>
      </c>
      <c r="D54" s="46">
        <v>130898</v>
      </c>
      <c r="E54" s="47">
        <v>395004.66000000003</v>
      </c>
      <c r="F54" s="46">
        <v>152436</v>
      </c>
      <c r="G54" s="47">
        <v>460000</v>
      </c>
      <c r="H54" s="46">
        <v>18889</v>
      </c>
      <c r="I54" s="48">
        <v>57000</v>
      </c>
      <c r="J54" s="41"/>
      <c r="K54" s="42"/>
      <c r="L54" s="34"/>
      <c r="M54" s="34"/>
      <c r="N54" s="74"/>
      <c r="O54" s="71"/>
      <c r="P54" s="69"/>
      <c r="Q54" s="68"/>
      <c r="R54" s="68"/>
      <c r="S54" s="77"/>
      <c r="T54" s="61"/>
      <c r="U54" s="61"/>
    </row>
    <row r="55" spans="1:21" ht="15.75" x14ac:dyDescent="0.25">
      <c r="A55" s="26" t="s">
        <v>14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82"/>
      <c r="O55" s="68"/>
      <c r="P55" s="69"/>
      <c r="Q55" s="76"/>
      <c r="R55" s="68"/>
      <c r="S55" s="68"/>
    </row>
    <row r="56" spans="1:21" ht="15.75" x14ac:dyDescent="0.25">
      <c r="A56" s="15" t="s">
        <v>40</v>
      </c>
      <c r="B56" s="49">
        <v>6274</v>
      </c>
      <c r="C56" s="47">
        <v>67501.959999999992</v>
      </c>
      <c r="D56" s="58">
        <v>0</v>
      </c>
      <c r="E56" s="58">
        <v>0</v>
      </c>
      <c r="F56" s="46">
        <v>0</v>
      </c>
      <c r="G56" s="48">
        <v>0</v>
      </c>
      <c r="H56" s="34"/>
      <c r="I56" s="34"/>
      <c r="J56" s="41"/>
      <c r="K56" s="42"/>
      <c r="L56" s="34"/>
      <c r="M56" s="34"/>
      <c r="N56" s="17"/>
      <c r="P56" s="57"/>
      <c r="Q56" s="57"/>
      <c r="R56" s="54"/>
      <c r="S56" s="57"/>
    </row>
    <row r="57" spans="1:21" ht="15.75" x14ac:dyDescent="0.25">
      <c r="A57" s="26" t="s">
        <v>30</v>
      </c>
      <c r="B57" s="26"/>
      <c r="C57" s="26"/>
      <c r="D57" s="26"/>
      <c r="E57" s="26"/>
      <c r="F57" s="28"/>
      <c r="G57" s="26"/>
      <c r="H57" s="26"/>
      <c r="I57" s="26"/>
      <c r="J57" s="26"/>
      <c r="K57" s="26"/>
      <c r="L57" s="26"/>
      <c r="M57" s="82"/>
      <c r="N57" s="66"/>
      <c r="O57" s="68"/>
      <c r="P57" s="68"/>
      <c r="Q57" s="68"/>
      <c r="R57" s="68"/>
      <c r="S57" s="69"/>
    </row>
    <row r="58" spans="1:21" ht="15.75" x14ac:dyDescent="0.25">
      <c r="A58" s="80" t="s">
        <v>31</v>
      </c>
      <c r="B58" s="49">
        <v>218982</v>
      </c>
      <c r="C58" s="46">
        <v>232244.40000000002</v>
      </c>
      <c r="D58" s="46">
        <v>187360</v>
      </c>
      <c r="E58" s="46">
        <v>197534</v>
      </c>
      <c r="F58" s="46">
        <v>35530.230742577318</v>
      </c>
      <c r="G58" s="46">
        <v>35686.5</v>
      </c>
      <c r="H58" s="34"/>
      <c r="I58" s="34"/>
      <c r="J58" s="41"/>
      <c r="K58" s="42"/>
      <c r="L58" s="34"/>
      <c r="M58" s="34"/>
      <c r="N58" s="70"/>
      <c r="O58" s="68"/>
      <c r="P58" s="68"/>
      <c r="Q58" s="68"/>
      <c r="R58" s="68"/>
      <c r="S58" s="69"/>
    </row>
    <row r="59" spans="1:21" ht="15.75" x14ac:dyDescent="0.25">
      <c r="A59" s="26" t="s">
        <v>15</v>
      </c>
      <c r="B59" s="26"/>
      <c r="C59" s="26"/>
      <c r="D59" s="26"/>
      <c r="E59" s="26"/>
      <c r="F59" s="28"/>
      <c r="G59" s="26"/>
      <c r="H59" s="26"/>
      <c r="I59" s="26"/>
      <c r="J59" s="26"/>
      <c r="K59" s="26"/>
      <c r="L59" s="26"/>
      <c r="M59" s="82"/>
      <c r="N59" s="66"/>
      <c r="O59" s="71"/>
      <c r="P59" s="68"/>
      <c r="Q59" s="71"/>
      <c r="R59" s="68"/>
      <c r="S59" s="69"/>
    </row>
    <row r="60" spans="1:21" ht="15.75" x14ac:dyDescent="0.25">
      <c r="A60" s="15" t="s">
        <v>16</v>
      </c>
      <c r="B60" s="49">
        <v>75342</v>
      </c>
      <c r="C60" s="49">
        <v>139265.5</v>
      </c>
      <c r="D60" s="49">
        <v>43253</v>
      </c>
      <c r="E60" s="49">
        <v>79951.63</v>
      </c>
      <c r="F60" s="49">
        <v>66075</v>
      </c>
      <c r="G60" s="49">
        <v>122135.75</v>
      </c>
      <c r="H60" s="46">
        <v>32984</v>
      </c>
      <c r="I60" s="46">
        <v>60970</v>
      </c>
      <c r="J60" s="41"/>
      <c r="K60" s="41"/>
      <c r="L60" s="34"/>
      <c r="M60" s="34"/>
      <c r="N60" s="72"/>
      <c r="O60" s="71"/>
      <c r="P60" s="68"/>
      <c r="Q60" s="71"/>
      <c r="R60" s="68"/>
      <c r="S60" s="68"/>
    </row>
    <row r="61" spans="1:21" ht="15.75" x14ac:dyDescent="0.25">
      <c r="A61" s="81" t="s">
        <v>32</v>
      </c>
      <c r="B61" s="49">
        <v>627630.11545284244</v>
      </c>
      <c r="C61" s="49">
        <v>1139559.23</v>
      </c>
      <c r="D61" s="49">
        <v>505418.29694542033</v>
      </c>
      <c r="E61" s="49">
        <v>752173</v>
      </c>
      <c r="F61" s="49">
        <v>44834.058605474573</v>
      </c>
      <c r="G61" s="49">
        <v>58253.54224569333</v>
      </c>
      <c r="H61" s="34"/>
      <c r="I61" s="34"/>
      <c r="J61" s="41"/>
      <c r="K61" s="41"/>
      <c r="L61" s="34"/>
      <c r="M61" s="34"/>
      <c r="N61" s="73"/>
      <c r="O61" s="71"/>
      <c r="P61" s="68"/>
      <c r="Q61" s="71"/>
      <c r="R61" s="68"/>
      <c r="S61" s="68"/>
    </row>
    <row r="62" spans="1:21" ht="15.75" x14ac:dyDescent="0.25">
      <c r="A62" s="26" t="s">
        <v>17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82"/>
      <c r="N62" s="59"/>
      <c r="O62" s="56"/>
    </row>
    <row r="63" spans="1:21" ht="15.75" x14ac:dyDescent="0.25">
      <c r="A63" s="15" t="s">
        <v>18</v>
      </c>
      <c r="B63" s="49">
        <v>19263775</v>
      </c>
      <c r="C63" s="46">
        <v>43647644.429999992</v>
      </c>
      <c r="D63" s="46">
        <v>10732675</v>
      </c>
      <c r="E63" s="46">
        <v>24806500.720000003</v>
      </c>
      <c r="F63" s="46">
        <v>15865874</v>
      </c>
      <c r="G63" s="48">
        <v>36467911.75999999</v>
      </c>
      <c r="H63" s="46">
        <v>5142826</v>
      </c>
      <c r="I63" s="46">
        <v>11745943.019999998</v>
      </c>
      <c r="J63" s="41"/>
      <c r="K63" s="41"/>
      <c r="L63" s="34"/>
      <c r="M63" s="34"/>
      <c r="N63" s="59"/>
      <c r="O63" s="56"/>
    </row>
    <row r="64" spans="1:21" ht="15.75" x14ac:dyDescent="0.25">
      <c r="A64" s="15" t="s">
        <v>19</v>
      </c>
      <c r="B64" s="49">
        <v>2326536.6300000004</v>
      </c>
      <c r="C64" s="46">
        <v>2326536.6300000004</v>
      </c>
      <c r="D64" s="46">
        <v>1335587.8800000001</v>
      </c>
      <c r="E64" s="46">
        <v>1335587.8800000001</v>
      </c>
      <c r="F64" s="48">
        <v>2040280</v>
      </c>
      <c r="G64" s="48">
        <v>2040280</v>
      </c>
      <c r="H64" s="46">
        <v>1002463.0000000001</v>
      </c>
      <c r="I64" s="46">
        <v>1002463.0000000001</v>
      </c>
      <c r="J64" s="41"/>
      <c r="K64" s="41"/>
      <c r="L64" s="34"/>
      <c r="M64" s="34"/>
      <c r="N64" s="55"/>
      <c r="O64" s="55"/>
      <c r="P64" s="67"/>
      <c r="Q64" s="67"/>
    </row>
    <row r="65" spans="1:17" ht="15.75" x14ac:dyDescent="0.25">
      <c r="A65" s="26" t="s">
        <v>20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82"/>
      <c r="N65" s="66"/>
      <c r="O65" s="67"/>
      <c r="P65" s="67"/>
      <c r="Q65" s="67"/>
    </row>
    <row r="66" spans="1:17" ht="15.75" x14ac:dyDescent="0.25">
      <c r="A66" s="15" t="s">
        <v>21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29">
        <v>17650</v>
      </c>
      <c r="M66" s="29">
        <v>168244</v>
      </c>
      <c r="N66" s="78"/>
      <c r="O66" s="67"/>
      <c r="P66" s="67"/>
      <c r="Q66" s="67"/>
    </row>
    <row r="67" spans="1:17" ht="15.75" x14ac:dyDescent="0.25">
      <c r="A67" s="26" t="s">
        <v>33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82"/>
      <c r="N67" s="43"/>
    </row>
    <row r="68" spans="1:17" ht="15.75" x14ac:dyDescent="0.25">
      <c r="A68" s="16" t="s">
        <v>34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29">
        <v>55775</v>
      </c>
      <c r="M68" s="29">
        <v>93319</v>
      </c>
      <c r="N68" s="32"/>
    </row>
    <row r="69" spans="1:17" ht="15.75" x14ac:dyDescent="0.25">
      <c r="A69" s="26" t="s">
        <v>35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82"/>
      <c r="N69" s="43"/>
    </row>
    <row r="70" spans="1:17" ht="15.75" x14ac:dyDescent="0.25">
      <c r="A70" s="16" t="s">
        <v>36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29">
        <v>46758</v>
      </c>
      <c r="M70" s="29">
        <v>152639</v>
      </c>
      <c r="N70" s="32"/>
    </row>
    <row r="71" spans="1:17" ht="15.75" x14ac:dyDescent="0.25">
      <c r="A71" s="26" t="s">
        <v>43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82"/>
      <c r="N71" s="43"/>
    </row>
    <row r="72" spans="1:17" ht="15.75" x14ac:dyDescent="0.25">
      <c r="A72" s="16" t="s">
        <v>44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29">
        <v>3359216</v>
      </c>
      <c r="M72" s="29">
        <v>3681855</v>
      </c>
      <c r="N72" s="32"/>
    </row>
    <row r="73" spans="1:17" ht="15.75" x14ac:dyDescent="0.25">
      <c r="A73" s="4" t="s">
        <v>37</v>
      </c>
      <c r="B73" s="28">
        <f t="shared" ref="B73" si="1">SUM(B45:B52,B54,B56,B58,B60:B61,B63:B64,B66:B66,B68,B72,B70)</f>
        <v>51877645.718907036</v>
      </c>
      <c r="C73" s="28">
        <f t="shared" ref="C73" si="2">SUM(C45:C52,C54,C56,C58,C60:C61,C63:C64,C66:C66,C68,C72,C70)</f>
        <v>79581826.193711102</v>
      </c>
      <c r="D73" s="28">
        <f t="shared" ref="D73" si="3">SUM(D45:D52,D54,D56,D58,D60:D61,D63:D64,D66:D66,D68,D72,D70)</f>
        <v>36402002.359045587</v>
      </c>
      <c r="E73" s="28">
        <f t="shared" ref="E73" si="4">SUM(E45:E52,E54,E56,E58,E60:E61,E63:E64,E66:E66,E68,E72,E70)</f>
        <v>52778307.82210017</v>
      </c>
      <c r="F73" s="28">
        <f t="shared" ref="F73" si="5">SUM(F45:F52,F54,F56,F58,F60:F61,F63:F64,F66:F66,F68,F72,F70)</f>
        <v>38518947.228164405</v>
      </c>
      <c r="G73" s="28">
        <f t="shared" ref="G73" si="6">SUM(G45:G52,G54,G56,G58,G60:G61,G63:G64,G66:G66,G68,G72,G70)</f>
        <v>60707174.741062045</v>
      </c>
      <c r="H73" s="28">
        <f t="shared" ref="H73" si="7">SUM(H45:H52,H54,H56,H58,H60:H61,H63:H64,H66:H66,H68,H72,H70)</f>
        <v>11388623.285372352</v>
      </c>
      <c r="I73" s="28">
        <f t="shared" ref="I73" si="8">SUM(I45:I52,I54,I56,I58,I60:I61,I63:I64,I66:I66,I68,I72,I70)</f>
        <v>18167692.30537235</v>
      </c>
      <c r="J73" s="28">
        <f t="shared" ref="J73" si="9">SUM(J45:J52,J54,J56,J58,J60:J61,J63:J64,J66:J66,J68,J72,J70)</f>
        <v>0</v>
      </c>
      <c r="K73" s="28">
        <f t="shared" ref="K73" si="10">SUM(K45:K52,K54,K56,K58,K60:K61,K63:K64,K66:K66,K68,K72,K70)</f>
        <v>0</v>
      </c>
      <c r="L73" s="28">
        <f t="shared" ref="L73" si="11">SUM(L45:L52,L54,L56,L58,L60:L61,L63:L64,L66:L66,L68,L72,L70)</f>
        <v>3479399</v>
      </c>
      <c r="M73" s="83">
        <f t="shared" ref="M73" si="12">SUM(M45:M52,M54,M56,M58,M60:M61,M63:M64,M66:M66,M68,M72,M70)</f>
        <v>4096057</v>
      </c>
      <c r="N73" s="17"/>
    </row>
    <row r="74" spans="1:17" ht="15.75" x14ac:dyDescent="0.25">
      <c r="A74" s="1"/>
      <c r="B74" s="6" t="s">
        <v>6</v>
      </c>
      <c r="C74" s="6" t="s">
        <v>7</v>
      </c>
      <c r="D74" s="17"/>
      <c r="E74" s="17"/>
      <c r="F74" s="17"/>
      <c r="G74" s="17" t="s">
        <v>23</v>
      </c>
      <c r="H74" s="17"/>
      <c r="I74" s="2"/>
    </row>
    <row r="75" spans="1:17" ht="15.75" x14ac:dyDescent="0.25">
      <c r="A75" s="7" t="s">
        <v>38</v>
      </c>
      <c r="B75" s="5">
        <f>SUM(B73,D73,F73,H73,J73,L73)</f>
        <v>141666617.59148937</v>
      </c>
      <c r="C75" s="5">
        <f>SUM(C73,E73,G73,I73,K73,,M73)</f>
        <v>215331058.06224567</v>
      </c>
      <c r="D75" s="2"/>
      <c r="E75" s="2"/>
      <c r="F75" s="2"/>
      <c r="G75" s="2"/>
      <c r="H75" s="2"/>
      <c r="I75" s="2"/>
    </row>
    <row r="76" spans="1:17" ht="15.75" x14ac:dyDescent="0.2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7" ht="15.75" x14ac:dyDescent="0.25">
      <c r="A77" s="1" t="s">
        <v>24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7" ht="15.75" x14ac:dyDescent="0.25">
      <c r="A78" s="1" t="s">
        <v>41</v>
      </c>
      <c r="B78" s="2"/>
      <c r="C78" s="2"/>
      <c r="D78" s="2"/>
      <c r="E78" s="2"/>
      <c r="F78" s="2"/>
      <c r="G78" s="2"/>
      <c r="H78" s="2"/>
      <c r="I78" s="2"/>
      <c r="J78" s="2"/>
      <c r="K78" s="2"/>
      <c r="M78" s="65"/>
    </row>
    <row r="79" spans="1:17" x14ac:dyDescent="0.2">
      <c r="E79" s="65"/>
      <c r="F79" s="65"/>
      <c r="G79" s="64"/>
      <c r="J79" s="65"/>
      <c r="L79" s="65"/>
    </row>
    <row r="80" spans="1:17" ht="15.75" x14ac:dyDescent="0.25">
      <c r="A80" s="3" t="s">
        <v>46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7" ht="15.75" x14ac:dyDescent="0.25">
      <c r="A81" s="1"/>
      <c r="B81" s="2"/>
      <c r="C81" s="2"/>
      <c r="D81" s="2"/>
      <c r="E81" s="2"/>
      <c r="F81" s="2"/>
      <c r="G81" s="2"/>
      <c r="H81" s="2"/>
      <c r="I81" s="39"/>
      <c r="J81" s="2"/>
      <c r="K81" s="2"/>
      <c r="L81" s="40"/>
      <c r="M81" s="2"/>
      <c r="N81" s="2"/>
      <c r="O81" s="2"/>
    </row>
    <row r="82" spans="1:17" ht="15.75" x14ac:dyDescent="0.25">
      <c r="A82" s="10" t="s">
        <v>0</v>
      </c>
      <c r="B82" s="85" t="s">
        <v>1</v>
      </c>
      <c r="C82" s="85"/>
      <c r="D82" s="86" t="s">
        <v>2</v>
      </c>
      <c r="E82" s="86"/>
      <c r="F82" s="86" t="s">
        <v>4</v>
      </c>
      <c r="G82" s="86"/>
      <c r="H82" s="86" t="s">
        <v>39</v>
      </c>
      <c r="I82" s="86"/>
      <c r="J82" s="86" t="s">
        <v>42</v>
      </c>
      <c r="K82" s="86"/>
      <c r="L82" s="86" t="s">
        <v>49</v>
      </c>
      <c r="M82" s="86"/>
      <c r="N82" s="86" t="s">
        <v>50</v>
      </c>
      <c r="O82" s="86"/>
      <c r="P82" s="85" t="s">
        <v>5</v>
      </c>
      <c r="Q82" s="85"/>
    </row>
    <row r="83" spans="1:17" ht="15.75" x14ac:dyDescent="0.25">
      <c r="A83" s="26"/>
      <c r="B83" s="19" t="s">
        <v>6</v>
      </c>
      <c r="C83" s="13" t="s">
        <v>7</v>
      </c>
      <c r="D83" s="13" t="s">
        <v>6</v>
      </c>
      <c r="E83" s="13" t="s">
        <v>7</v>
      </c>
      <c r="F83" s="13" t="s">
        <v>6</v>
      </c>
      <c r="G83" s="14" t="s">
        <v>7</v>
      </c>
      <c r="H83" s="13" t="s">
        <v>6</v>
      </c>
      <c r="I83" s="14" t="s">
        <v>7</v>
      </c>
      <c r="J83" s="13" t="s">
        <v>6</v>
      </c>
      <c r="K83" s="14" t="s">
        <v>7</v>
      </c>
      <c r="L83" s="13" t="s">
        <v>6</v>
      </c>
      <c r="M83" s="14" t="s">
        <v>7</v>
      </c>
      <c r="N83" s="13" t="s">
        <v>6</v>
      </c>
      <c r="O83" s="14" t="s">
        <v>7</v>
      </c>
      <c r="P83" s="13" t="s">
        <v>6</v>
      </c>
      <c r="Q83" s="13" t="s">
        <v>7</v>
      </c>
    </row>
    <row r="84" spans="1:17" ht="15.75" x14ac:dyDescent="0.25">
      <c r="A84" s="26" t="s">
        <v>8</v>
      </c>
      <c r="B84" s="11"/>
      <c r="C84" s="20"/>
      <c r="D84" s="20"/>
      <c r="E84" s="20"/>
      <c r="F84" s="20"/>
      <c r="G84" s="12"/>
      <c r="H84" s="20"/>
      <c r="I84" s="12"/>
      <c r="J84" s="20"/>
      <c r="K84" s="12"/>
      <c r="L84" s="20"/>
      <c r="M84" s="12"/>
      <c r="N84" s="20"/>
      <c r="O84" s="12"/>
      <c r="P84" s="20"/>
      <c r="Q84" s="20"/>
    </row>
    <row r="85" spans="1:17" ht="15.75" x14ac:dyDescent="0.25">
      <c r="A85" s="15" t="s">
        <v>9</v>
      </c>
      <c r="B85" s="35"/>
      <c r="C85" s="36"/>
      <c r="D85" s="36"/>
      <c r="E85" s="36"/>
      <c r="F85" s="36"/>
      <c r="G85" s="36"/>
      <c r="H85" s="34"/>
      <c r="I85" s="34"/>
      <c r="J85" s="46">
        <v>997000</v>
      </c>
      <c r="K85" s="46">
        <v>997000</v>
      </c>
      <c r="L85" s="22">
        <v>997000</v>
      </c>
      <c r="M85" s="22">
        <v>997000</v>
      </c>
      <c r="N85" s="22">
        <v>997000</v>
      </c>
      <c r="O85" s="22">
        <v>997000</v>
      </c>
      <c r="P85" s="36"/>
      <c r="Q85" s="36"/>
    </row>
    <row r="86" spans="1:17" ht="15.75" x14ac:dyDescent="0.25">
      <c r="A86" s="15" t="s">
        <v>25</v>
      </c>
      <c r="B86" s="37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6"/>
      <c r="Q86" s="36"/>
    </row>
    <row r="87" spans="1:17" ht="15.75" x14ac:dyDescent="0.25">
      <c r="A87" s="15" t="s">
        <v>10</v>
      </c>
      <c r="B87" s="49">
        <v>3288150.6213799999</v>
      </c>
      <c r="C87" s="46">
        <v>3609548</v>
      </c>
      <c r="D87" s="46">
        <v>1819029.2387200003</v>
      </c>
      <c r="E87" s="29">
        <v>1996804</v>
      </c>
      <c r="F87" s="46">
        <v>2755373.6105300002</v>
      </c>
      <c r="G87" s="31">
        <v>3024711</v>
      </c>
      <c r="H87" s="46">
        <v>1729688.76578</v>
      </c>
      <c r="I87" s="29">
        <v>1898764</v>
      </c>
      <c r="J87" s="46">
        <v>1797072.46976</v>
      </c>
      <c r="K87" s="46">
        <v>1972380</v>
      </c>
      <c r="L87" s="46">
        <v>834141.71915999998</v>
      </c>
      <c r="M87" s="46">
        <v>915406</v>
      </c>
      <c r="N87" s="46">
        <v>453350.91054999997</v>
      </c>
      <c r="O87" s="46">
        <v>497483</v>
      </c>
      <c r="P87" s="36"/>
      <c r="Q87" s="36"/>
    </row>
    <row r="88" spans="1:17" ht="15.75" x14ac:dyDescent="0.25">
      <c r="A88" s="15" t="s">
        <v>26</v>
      </c>
      <c r="B88" s="49">
        <v>18007032.978559997</v>
      </c>
      <c r="C88" s="46">
        <v>19769582</v>
      </c>
      <c r="D88" s="46">
        <v>15730016.01719</v>
      </c>
      <c r="E88" s="29">
        <v>17269691</v>
      </c>
      <c r="F88" s="46">
        <v>19268884.414590001</v>
      </c>
      <c r="G88" s="31">
        <v>21154937</v>
      </c>
      <c r="H88" s="46">
        <v>10443427.924470002</v>
      </c>
      <c r="I88" s="29">
        <v>11465645</v>
      </c>
      <c r="J88" s="34"/>
      <c r="K88" s="34"/>
      <c r="L88" s="34"/>
      <c r="M88" s="34"/>
      <c r="N88" s="34"/>
      <c r="O88" s="34"/>
      <c r="P88" s="36"/>
      <c r="Q88" s="36"/>
    </row>
    <row r="89" spans="1:17" ht="15.75" x14ac:dyDescent="0.25">
      <c r="A89" s="15" t="s">
        <v>27</v>
      </c>
      <c r="B89" s="49">
        <v>4647980.0632800004</v>
      </c>
      <c r="C89" s="46">
        <v>5103016</v>
      </c>
      <c r="D89" s="46">
        <v>3187905</v>
      </c>
      <c r="E89" s="29">
        <v>3500000</v>
      </c>
      <c r="F89" s="46">
        <v>4734109.0589100001</v>
      </c>
      <c r="G89" s="31">
        <v>5197577</v>
      </c>
      <c r="H89" s="46">
        <v>3053894.5821000002</v>
      </c>
      <c r="I89" s="29">
        <v>3352870</v>
      </c>
      <c r="J89" s="34"/>
      <c r="K89" s="34"/>
      <c r="L89" s="34"/>
      <c r="M89" s="34"/>
      <c r="N89" s="34"/>
      <c r="O89" s="34"/>
      <c r="P89" s="34"/>
      <c r="Q89" s="34"/>
    </row>
    <row r="90" spans="1:17" ht="15.75" x14ac:dyDescent="0.25">
      <c r="A90" s="15" t="s">
        <v>28</v>
      </c>
      <c r="B90" s="30">
        <v>250019</v>
      </c>
      <c r="C90" s="46">
        <v>250019</v>
      </c>
      <c r="D90" s="29">
        <v>84252</v>
      </c>
      <c r="E90" s="29">
        <v>84252</v>
      </c>
      <c r="F90" s="29">
        <v>122927</v>
      </c>
      <c r="G90" s="31">
        <v>122927</v>
      </c>
      <c r="H90" s="29">
        <v>86394</v>
      </c>
      <c r="I90" s="29">
        <v>86394</v>
      </c>
      <c r="J90" s="46">
        <v>57834</v>
      </c>
      <c r="K90" s="46">
        <v>57834</v>
      </c>
      <c r="L90" s="46">
        <v>24871</v>
      </c>
      <c r="M90" s="46">
        <v>24871</v>
      </c>
      <c r="N90" s="46">
        <v>11662</v>
      </c>
      <c r="O90" s="46">
        <v>11662</v>
      </c>
      <c r="P90" s="36"/>
      <c r="Q90" s="36"/>
    </row>
    <row r="91" spans="1:17" ht="15.75" x14ac:dyDescent="0.25">
      <c r="A91" s="15" t="s">
        <v>29</v>
      </c>
      <c r="B91" s="30">
        <v>1206247</v>
      </c>
      <c r="C91" s="46">
        <v>1206247</v>
      </c>
      <c r="D91" s="29">
        <v>1583460</v>
      </c>
      <c r="E91" s="29">
        <v>1583460</v>
      </c>
      <c r="F91" s="29">
        <v>1784023</v>
      </c>
      <c r="G91" s="31">
        <v>1784023</v>
      </c>
      <c r="H91" s="29">
        <v>875749</v>
      </c>
      <c r="I91" s="29">
        <v>875749</v>
      </c>
      <c r="J91" s="34"/>
      <c r="K91" s="34"/>
      <c r="L91" s="34"/>
      <c r="M91" s="34"/>
      <c r="N91" s="34"/>
      <c r="O91" s="34"/>
      <c r="P91" s="36"/>
      <c r="Q91" s="36"/>
    </row>
    <row r="92" spans="1:17" ht="15.75" x14ac:dyDescent="0.25">
      <c r="A92" s="15" t="s">
        <v>45</v>
      </c>
      <c r="B92" s="30">
        <v>4354727</v>
      </c>
      <c r="C92" s="46">
        <v>4354727</v>
      </c>
      <c r="D92" s="29">
        <v>3152507</v>
      </c>
      <c r="E92" s="29">
        <v>3152507</v>
      </c>
      <c r="F92" s="29">
        <v>3683786</v>
      </c>
      <c r="G92" s="29">
        <v>3683786</v>
      </c>
      <c r="H92" s="29">
        <v>3144402</v>
      </c>
      <c r="I92" s="29">
        <v>3144402</v>
      </c>
      <c r="J92" s="46">
        <v>1374988.45</v>
      </c>
      <c r="K92" s="46">
        <v>1374988.45</v>
      </c>
      <c r="L92" s="46">
        <v>453669.36</v>
      </c>
      <c r="M92" s="46">
        <v>453669.36</v>
      </c>
      <c r="N92" s="46">
        <v>287120.90000000002</v>
      </c>
      <c r="O92" s="46">
        <v>287120.90000000002</v>
      </c>
      <c r="P92" s="45"/>
      <c r="Q92" s="36"/>
    </row>
    <row r="93" spans="1:17" ht="15.75" x14ac:dyDescent="0.25">
      <c r="A93" s="26" t="s">
        <v>12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82"/>
    </row>
    <row r="94" spans="1:17" ht="15.75" x14ac:dyDescent="0.25">
      <c r="A94" s="15" t="s">
        <v>13</v>
      </c>
      <c r="B94" s="49">
        <v>666229.24171295122</v>
      </c>
      <c r="C94" s="17">
        <v>1042397.01</v>
      </c>
      <c r="D94" s="46">
        <v>389547.45134674635</v>
      </c>
      <c r="E94" s="17">
        <v>609494.56000000006</v>
      </c>
      <c r="F94" s="46">
        <v>549992.95857043355</v>
      </c>
      <c r="G94" s="17">
        <v>860531.15</v>
      </c>
      <c r="H94" s="46">
        <v>361281.91082151147</v>
      </c>
      <c r="I94" s="31">
        <v>565269.67000000004</v>
      </c>
      <c r="J94" s="46">
        <v>295402.71958325774</v>
      </c>
      <c r="K94" s="31">
        <v>462193.63</v>
      </c>
      <c r="L94" s="46">
        <v>91524.297128194768</v>
      </c>
      <c r="M94" s="29">
        <v>143200.94</v>
      </c>
      <c r="N94" s="46">
        <v>57633.315242098281</v>
      </c>
      <c r="O94" s="29">
        <v>90174.36</v>
      </c>
      <c r="P94" s="34"/>
      <c r="Q94" s="34"/>
    </row>
    <row r="95" spans="1:17" ht="15.75" x14ac:dyDescent="0.25">
      <c r="A95" s="26" t="s">
        <v>14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82"/>
    </row>
    <row r="96" spans="1:17" ht="15.75" x14ac:dyDescent="0.25">
      <c r="A96" s="15" t="s">
        <v>40</v>
      </c>
      <c r="B96" s="49">
        <v>33219</v>
      </c>
      <c r="C96" s="47">
        <v>132876</v>
      </c>
      <c r="D96" s="49">
        <v>25983.25</v>
      </c>
      <c r="E96" s="21">
        <v>103933</v>
      </c>
      <c r="F96" s="49">
        <v>33745.25</v>
      </c>
      <c r="G96" s="31">
        <v>134981</v>
      </c>
      <c r="H96" s="49">
        <v>19997.25</v>
      </c>
      <c r="I96" s="46">
        <v>79989</v>
      </c>
      <c r="J96" s="41"/>
      <c r="K96" s="42"/>
      <c r="L96" s="34"/>
      <c r="M96" s="34"/>
      <c r="N96" s="34"/>
      <c r="O96" s="34"/>
      <c r="P96" s="34"/>
      <c r="Q96" s="34"/>
    </row>
    <row r="97" spans="1:17" ht="15.75" x14ac:dyDescent="0.25">
      <c r="A97" s="26" t="s">
        <v>30</v>
      </c>
      <c r="B97" s="26"/>
      <c r="C97" s="26"/>
      <c r="D97" s="26"/>
      <c r="E97" s="26"/>
      <c r="F97" s="28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82"/>
    </row>
    <row r="98" spans="1:17" ht="15.75" x14ac:dyDescent="0.25">
      <c r="A98" s="15" t="s">
        <v>31</v>
      </c>
      <c r="B98" s="49">
        <v>419405.56779204489</v>
      </c>
      <c r="C98" s="46">
        <v>421280</v>
      </c>
      <c r="D98" s="49">
        <v>340251.32860668143</v>
      </c>
      <c r="E98" s="29">
        <v>341772</v>
      </c>
      <c r="F98" s="49">
        <v>431525.40111501381</v>
      </c>
      <c r="G98" s="31">
        <v>433454</v>
      </c>
      <c r="H98" s="49">
        <v>200210.20867551077</v>
      </c>
      <c r="I98" s="31">
        <v>201105</v>
      </c>
      <c r="J98" s="41"/>
      <c r="K98" s="42"/>
      <c r="L98" s="34"/>
      <c r="M98" s="34"/>
      <c r="N98" s="34"/>
      <c r="O98" s="34"/>
      <c r="P98" s="34"/>
      <c r="Q98" s="34"/>
    </row>
    <row r="99" spans="1:17" ht="15.75" x14ac:dyDescent="0.25">
      <c r="A99" s="26" t="s">
        <v>15</v>
      </c>
      <c r="B99" s="26"/>
      <c r="C99" s="26"/>
      <c r="D99" s="26"/>
      <c r="E99" s="26"/>
      <c r="F99" s="28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82"/>
    </row>
    <row r="100" spans="1:17" ht="15.75" x14ac:dyDescent="0.25">
      <c r="A100" s="15" t="s">
        <v>16</v>
      </c>
      <c r="B100" s="49">
        <v>88500.093539534268</v>
      </c>
      <c r="C100" s="47">
        <v>161642</v>
      </c>
      <c r="D100" s="49">
        <v>51744.867301947415</v>
      </c>
      <c r="E100" s="17">
        <v>94510</v>
      </c>
      <c r="F100" s="49">
        <v>73058.211861572941</v>
      </c>
      <c r="G100" s="29">
        <v>133438</v>
      </c>
      <c r="H100" s="49">
        <v>47988.970680517305</v>
      </c>
      <c r="I100" s="29">
        <v>87650</v>
      </c>
      <c r="J100" s="49">
        <v>45011.081216383434</v>
      </c>
      <c r="K100" s="46">
        <v>82211</v>
      </c>
      <c r="L100" s="49">
        <v>20251.46390577306</v>
      </c>
      <c r="M100" s="46">
        <v>36988.516031281426</v>
      </c>
      <c r="N100" s="49">
        <v>12640.567611357696</v>
      </c>
      <c r="O100" s="46">
        <v>23087.508138308724</v>
      </c>
      <c r="P100" s="34"/>
      <c r="Q100" s="34"/>
    </row>
    <row r="101" spans="1:17" ht="15.75" x14ac:dyDescent="0.25">
      <c r="A101" s="15" t="s">
        <v>32</v>
      </c>
      <c r="B101" s="49">
        <v>872119.19549607043</v>
      </c>
      <c r="C101" s="9">
        <v>1592892</v>
      </c>
      <c r="D101" s="49">
        <v>707524.96491043991</v>
      </c>
      <c r="E101" s="17">
        <v>1292267</v>
      </c>
      <c r="F101" s="49">
        <v>897322.02833538107</v>
      </c>
      <c r="G101" s="31">
        <v>1638924</v>
      </c>
      <c r="H101" s="49">
        <v>416321.43024086661</v>
      </c>
      <c r="I101" s="31">
        <v>760395</v>
      </c>
      <c r="J101" s="41"/>
      <c r="K101" s="41"/>
      <c r="L101" s="34"/>
      <c r="M101" s="34"/>
      <c r="N101" s="34"/>
      <c r="O101" s="34"/>
      <c r="P101" s="34"/>
      <c r="Q101" s="34"/>
    </row>
    <row r="102" spans="1:17" ht="15.75" x14ac:dyDescent="0.25">
      <c r="A102" s="26" t="s">
        <v>17</v>
      </c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82"/>
    </row>
    <row r="103" spans="1:17" ht="15.75" x14ac:dyDescent="0.25">
      <c r="A103" s="15" t="s">
        <v>18</v>
      </c>
      <c r="B103" s="49">
        <v>24858770.16</v>
      </c>
      <c r="C103" s="29">
        <v>45548615.289999999</v>
      </c>
      <c r="D103" s="46">
        <v>14110409.49</v>
      </c>
      <c r="E103" s="29">
        <v>26525299.699999999</v>
      </c>
      <c r="F103" s="46">
        <v>20375871.850000001</v>
      </c>
      <c r="G103" s="31">
        <v>36036216.530000001</v>
      </c>
      <c r="H103" s="46">
        <v>13793667.42</v>
      </c>
      <c r="I103" s="29">
        <v>26851749.420000002</v>
      </c>
      <c r="J103" s="46">
        <v>8717504</v>
      </c>
      <c r="K103" s="31">
        <v>16221295.82</v>
      </c>
      <c r="L103" s="46">
        <v>3107332.62</v>
      </c>
      <c r="M103" s="29">
        <v>5782040.4299999997</v>
      </c>
      <c r="N103" s="46">
        <v>1848506.78</v>
      </c>
      <c r="O103" s="29">
        <v>3439651.38</v>
      </c>
      <c r="P103" s="34"/>
      <c r="Q103" s="34"/>
    </row>
    <row r="104" spans="1:17" ht="15.75" x14ac:dyDescent="0.25">
      <c r="A104" s="15" t="s">
        <v>19</v>
      </c>
      <c r="B104" s="30">
        <v>2669351</v>
      </c>
      <c r="C104" s="46">
        <v>2669351</v>
      </c>
      <c r="D104" s="29">
        <v>1560782</v>
      </c>
      <c r="E104" s="29">
        <v>1560782</v>
      </c>
      <c r="F104" s="31">
        <v>2203632</v>
      </c>
      <c r="G104" s="31">
        <v>2203632</v>
      </c>
      <c r="H104" s="29">
        <v>1447532</v>
      </c>
      <c r="I104" s="29">
        <v>1447532</v>
      </c>
      <c r="J104" s="46">
        <v>1357672</v>
      </c>
      <c r="K104" s="46">
        <v>1357672</v>
      </c>
      <c r="L104" s="46">
        <v>436379</v>
      </c>
      <c r="M104" s="46">
        <v>436379</v>
      </c>
      <c r="N104" s="46">
        <v>272434</v>
      </c>
      <c r="O104" s="46">
        <v>272434</v>
      </c>
      <c r="P104" s="34"/>
      <c r="Q104" s="34"/>
    </row>
    <row r="105" spans="1:17" ht="15.75" x14ac:dyDescent="0.25">
      <c r="A105" s="26" t="s">
        <v>20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82"/>
    </row>
    <row r="106" spans="1:17" ht="15.75" x14ac:dyDescent="0.25">
      <c r="A106" s="15" t="s">
        <v>21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46">
        <v>196856.15</v>
      </c>
      <c r="Q106" s="46">
        <v>636441</v>
      </c>
    </row>
    <row r="107" spans="1:17" ht="15.75" x14ac:dyDescent="0.25">
      <c r="A107" s="26" t="s">
        <v>33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82"/>
    </row>
    <row r="108" spans="1:17" ht="15.75" x14ac:dyDescent="0.25">
      <c r="A108" s="16" t="s">
        <v>34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46">
        <v>83202.710066651794</v>
      </c>
      <c r="Q108" s="46">
        <v>91820</v>
      </c>
    </row>
    <row r="109" spans="1:17" ht="15.75" x14ac:dyDescent="0.25">
      <c r="A109" s="26" t="s">
        <v>35</v>
      </c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82"/>
    </row>
    <row r="110" spans="1:17" ht="15.75" x14ac:dyDescent="0.25">
      <c r="A110" s="16" t="s">
        <v>36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46">
        <v>80524.795004062529</v>
      </c>
      <c r="Q110" s="46">
        <v>159279</v>
      </c>
    </row>
    <row r="111" spans="1:17" ht="15.75" x14ac:dyDescent="0.25">
      <c r="A111" s="26" t="s">
        <v>43</v>
      </c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82"/>
    </row>
    <row r="112" spans="1:17" ht="15.75" x14ac:dyDescent="0.25">
      <c r="A112" s="16" t="s">
        <v>44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46">
        <v>5207282.48924</v>
      </c>
      <c r="Q112" s="46">
        <v>5706844</v>
      </c>
    </row>
    <row r="113" spans="1:17" ht="15.75" x14ac:dyDescent="0.25">
      <c r="A113" s="4" t="s">
        <v>37</v>
      </c>
      <c r="B113" s="28">
        <f t="shared" ref="B113" si="13">SUM(B85:B92,B94,B96,B98,B100:B101,B103:B104,B106:B106,B108,B112,B110)</f>
        <v>61361750.921760604</v>
      </c>
      <c r="C113" s="28">
        <f>SUM(C85:C92,C94,C96,C98,C100:C101,C103:C104,C106:C106,C108,C112,C110)</f>
        <v>85862192.299999997</v>
      </c>
      <c r="D113" s="28">
        <f t="shared" ref="D113:E113" si="14">SUM(D85:D92,D94,D96,D98,D100:D101,D103:D104,D106:D106,D108,D112,D110)</f>
        <v>42743412.60807582</v>
      </c>
      <c r="E113" s="28">
        <f t="shared" si="14"/>
        <v>58114772.259999998</v>
      </c>
      <c r="F113" s="28">
        <f t="shared" ref="F113:G113" si="15">SUM(F85:F92,F94,F96,F98,F100:F101,F103:F104,F106:F106,F108,F112,F110)</f>
        <v>56914250.783912405</v>
      </c>
      <c r="G113" s="28">
        <f t="shared" si="15"/>
        <v>76409137.680000007</v>
      </c>
      <c r="H113" s="28">
        <f t="shared" ref="H113:I113" si="16">SUM(H85:H92,H94,H96,H98,H100:H101,H103:H104,H106:H106,H108,H112,H110)</f>
        <v>35620555.462768406</v>
      </c>
      <c r="I113" s="28">
        <f t="shared" si="16"/>
        <v>50817514.090000004</v>
      </c>
      <c r="J113" s="28">
        <f t="shared" ref="J113:K113" si="17">SUM(J85:J92,J94,J96,J98,J100:J101,J103:J104,J106:J106,J108,J112,J110)</f>
        <v>14642484.720559642</v>
      </c>
      <c r="K113" s="28">
        <f t="shared" si="17"/>
        <v>22525574.899999999</v>
      </c>
      <c r="L113" s="28">
        <f t="shared" ref="L113:O113" si="18">SUM(L85:L92,L94,L96,L98,L100:L101,L103:L104,L106:L106,L108,L112,L110)</f>
        <v>5965169.4601939674</v>
      </c>
      <c r="M113" s="28">
        <f t="shared" si="18"/>
        <v>8789555.2460312806</v>
      </c>
      <c r="N113" s="28">
        <f t="shared" si="18"/>
        <v>3940348.4734034557</v>
      </c>
      <c r="O113" s="28">
        <f t="shared" si="18"/>
        <v>5618613.1481383089</v>
      </c>
      <c r="P113" s="28">
        <f>SUM(P85:P92,P94,P96,P98,P100:P101,P103:P104,P106:P106,P108,P112,P110)</f>
        <v>5567866.1443107137</v>
      </c>
      <c r="Q113" s="83">
        <f>SUM(Q85:Q92,Q94,Q96,Q98,Q100:Q101,Q103:Q104,Q106:Q106,Q108,Q112,Q110)</f>
        <v>6594384</v>
      </c>
    </row>
    <row r="114" spans="1:17" ht="15.75" x14ac:dyDescent="0.25">
      <c r="A114" s="1"/>
      <c r="B114" s="6" t="s">
        <v>6</v>
      </c>
      <c r="C114" s="6" t="s">
        <v>7</v>
      </c>
      <c r="D114" s="17"/>
      <c r="E114" s="17"/>
      <c r="F114" s="17"/>
      <c r="G114" s="17" t="s">
        <v>23</v>
      </c>
      <c r="H114" s="17"/>
      <c r="I114" s="2"/>
    </row>
    <row r="115" spans="1:17" ht="15.75" x14ac:dyDescent="0.25">
      <c r="A115" s="7" t="s">
        <v>38</v>
      </c>
      <c r="B115" s="5">
        <f>SUM(B113,D113,F113,H113,J113,L113, N113, P113)</f>
        <v>226755838.574985</v>
      </c>
      <c r="C115" s="5">
        <f>SUM(C113,E113,G113,I113,K113,M113, O113,Q113)</f>
        <v>314731743.62416959</v>
      </c>
      <c r="D115" s="2"/>
      <c r="E115" s="2"/>
      <c r="F115" s="2"/>
      <c r="G115" s="2"/>
      <c r="H115" s="2"/>
      <c r="I115" s="2"/>
    </row>
    <row r="116" spans="1:17" ht="15.75" x14ac:dyDescent="0.2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7" ht="15.75" x14ac:dyDescent="0.25">
      <c r="A117" s="1" t="s">
        <v>24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7" ht="15.75" x14ac:dyDescent="0.25">
      <c r="A118" s="1" t="s">
        <v>41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</row>
  </sheetData>
  <mergeCells count="21">
    <mergeCell ref="B42:C42"/>
    <mergeCell ref="D42:E42"/>
    <mergeCell ref="F42:G42"/>
    <mergeCell ref="B82:C82"/>
    <mergeCell ref="D82:E82"/>
    <mergeCell ref="A39:C39"/>
    <mergeCell ref="B3:C3"/>
    <mergeCell ref="D3:E3"/>
    <mergeCell ref="F3:G3"/>
    <mergeCell ref="H3:I3"/>
    <mergeCell ref="H42:I42"/>
    <mergeCell ref="F82:G82"/>
    <mergeCell ref="H82:I82"/>
    <mergeCell ref="J82:K82"/>
    <mergeCell ref="L82:M82"/>
    <mergeCell ref="P82:Q82"/>
    <mergeCell ref="L3:M3"/>
    <mergeCell ref="L42:M42"/>
    <mergeCell ref="J42:K42"/>
    <mergeCell ref="J3:K3"/>
    <mergeCell ref="N82:O8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Rider 15 CBC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Kromenacker,Kevin (DFPS)</dc:creator>
  <cp:lastModifiedBy>Michael,Michelle R (DFPS)</cp:lastModifiedBy>
  <cp:lastPrinted>2021-09-21T20:22:10Z</cp:lastPrinted>
  <dcterms:created xsi:type="dcterms:W3CDTF">2021-09-13T14:49:01Z</dcterms:created>
  <dcterms:modified xsi:type="dcterms:W3CDTF">2022-09-30T22:30:34Z</dcterms:modified>
</cp:coreProperties>
</file>