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
    </mc:Choice>
  </mc:AlternateContent>
  <xr:revisionPtr revIDLastSave="0" documentId="8_{775E0831-008E-455D-855B-6D25C7F5CD6E}" xr6:coauthVersionLast="45" xr6:coauthVersionMax="47" xr10:uidLastSave="{00000000-0000-0000-0000-000000000000}"/>
  <bookViews>
    <workbookView xWindow="-120" yWindow="-120" windowWidth="24240" windowHeight="13140" xr2:uid="{06F2E43D-AB25-4562-8098-B2CF30AA7662}"/>
  </bookViews>
  <sheets>
    <sheet name="Rider 15 Financial Reporting" sheetId="2" r:id="rId1"/>
    <sheet name="Rider 24(d)" sheetId="1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N117" i="2" l="1"/>
  <c r="O117" i="2"/>
  <c r="K117" i="2"/>
  <c r="J34" i="2"/>
  <c r="C34" i="2"/>
  <c r="E34" i="2"/>
  <c r="G34" i="2"/>
  <c r="I34" i="2"/>
  <c r="K34" i="2"/>
  <c r="M34" i="2"/>
  <c r="C74" i="2"/>
  <c r="E74" i="2"/>
  <c r="G74" i="2"/>
  <c r="I74" i="2"/>
  <c r="K74" i="2"/>
  <c r="M74" i="2"/>
  <c r="O74" i="2"/>
  <c r="Q74" i="2"/>
  <c r="H117" i="2"/>
  <c r="C117" i="2"/>
  <c r="C119" i="2" s="1"/>
  <c r="E117" i="2"/>
  <c r="G117" i="2"/>
  <c r="I117" i="2"/>
  <c r="M117" i="2"/>
  <c r="Q117" i="2"/>
  <c r="R117" i="2"/>
  <c r="S117" i="2"/>
  <c r="J117" i="2" l="1"/>
  <c r="L117" i="2"/>
  <c r="P117" i="2"/>
  <c r="D117" i="2"/>
  <c r="F117" i="2"/>
  <c r="B117" i="2"/>
  <c r="B119" i="2" s="1"/>
  <c r="F74" i="2"/>
  <c r="P74" i="2"/>
  <c r="L74" i="2"/>
  <c r="N74" i="2"/>
  <c r="J74" i="2"/>
  <c r="C76" i="2"/>
  <c r="H74" i="2"/>
  <c r="D74" i="2"/>
  <c r="B74" i="2"/>
  <c r="L34" i="2"/>
  <c r="D34" i="2"/>
  <c r="H34" i="2"/>
  <c r="F34" i="2"/>
  <c r="B34" i="2"/>
  <c r="C36" i="2"/>
  <c r="B76" i="2" l="1"/>
  <c r="B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tc={90754548-5CF3-4520-BD4E-7D25CEC7EA9B}</author>
  </authors>
  <commentList>
    <comment ref="A92" authorId="0" shapeId="0" xr:uid="{90754548-5CF3-4520-BD4E-7D25CEC7EA9B}">
      <text>
        <t>[Threaded comment]
Your version of Excel allows you to read this threaded comment; however, any edits to it will get removed if the file is opened in a newer version of Excel. Learn more: https://go.microsoft.com/fwlink/?linkid=870924
Comment:
    I think we'll want to combine these with regular RT amounts but leave them separate for now
Reply:
    Roll up together</t>
      </text>
    </comment>
  </commentList>
</comments>
</file>

<file path=xl/sharedStrings.xml><?xml version="1.0" encoding="utf-8"?>
<sst xmlns="http://schemas.openxmlformats.org/spreadsheetml/2006/main" count="210" uniqueCount="73">
  <si>
    <t>Fiscal Year 2022 Expenditures Through 8/31/23</t>
  </si>
  <si>
    <t>Strategy and expense type</t>
  </si>
  <si>
    <t xml:space="preserve">Catchment Area 3B </t>
  </si>
  <si>
    <t>Catchment Area 02</t>
  </si>
  <si>
    <t>Catchment Area 01</t>
  </si>
  <si>
    <t>Catchment Area 8B</t>
  </si>
  <si>
    <t>Catchment Area 3E</t>
  </si>
  <si>
    <t>Statewide</t>
  </si>
  <si>
    <t>GR</t>
  </si>
  <si>
    <t>AF</t>
  </si>
  <si>
    <t>B.1.1</t>
  </si>
  <si>
    <t>Start-up Stage I</t>
  </si>
  <si>
    <t>Start-up Stage II</t>
  </si>
  <si>
    <t>Resource Transfer Stage I</t>
  </si>
  <si>
    <t>Resource Transfer Stage II</t>
  </si>
  <si>
    <t>Additional Resource Transfer</t>
  </si>
  <si>
    <t>CANS</t>
  </si>
  <si>
    <t>Network Support Stage II</t>
  </si>
  <si>
    <t>Rider 51 Capacity-Building</t>
  </si>
  <si>
    <t>B.1.4</t>
  </si>
  <si>
    <t>Adoption Purchased Services</t>
  </si>
  <si>
    <t>B.1.6</t>
  </si>
  <si>
    <t>Preparation for Adult Living (PAL)</t>
  </si>
  <si>
    <t>B.1.7</t>
  </si>
  <si>
    <t>Substance Abuse Purchased Services Stage II</t>
  </si>
  <si>
    <t>B.1.8</t>
  </si>
  <si>
    <t>Utilization Management</t>
  </si>
  <si>
    <t>Purchased Client Services Stage II</t>
  </si>
  <si>
    <t>B.1.9</t>
  </si>
  <si>
    <t>Foster Care Payments</t>
  </si>
  <si>
    <t>Network Support Stage I</t>
  </si>
  <si>
    <t>B.1.2</t>
  </si>
  <si>
    <t>Evaluations</t>
  </si>
  <si>
    <t>E.1.2</t>
  </si>
  <si>
    <t>Criminal Background Check Unit Staff</t>
  </si>
  <si>
    <t>E.1.3</t>
  </si>
  <si>
    <t>IT Technical Support Staff</t>
  </si>
  <si>
    <t>G.1.1</t>
  </si>
  <si>
    <t>OCBCT and CMO Staff</t>
  </si>
  <si>
    <t>SubTotal</t>
  </si>
  <si>
    <t xml:space="preserve"> </t>
  </si>
  <si>
    <t>Grand Total</t>
  </si>
  <si>
    <t>Does not include day care or relative and other designated caregiver expenditures associated with children being served by an SSCC as DFPS pays the provider and relatives directly.</t>
  </si>
  <si>
    <t>Strategy B.1.9 amounts are subject to prior period adjustments.</t>
  </si>
  <si>
    <t>Fiscal Year 2023 Expenditures Through 8/31/23 (additional expense will be incurred)</t>
  </si>
  <si>
    <t>Catchment 4</t>
  </si>
  <si>
    <t>Catchment 5</t>
  </si>
  <si>
    <t>B.1.1/G.1.1</t>
  </si>
  <si>
    <t>Fiscal Year 2024 Projected</t>
  </si>
  <si>
    <t>Catchment Area 3B (9/1-10/31)</t>
  </si>
  <si>
    <t>Catchment Area 3W (11/1-8/31)</t>
  </si>
  <si>
    <t>10% Hold Harmless</t>
  </si>
  <si>
    <t>Supplemental Overtime Payment - Stage I</t>
  </si>
  <si>
    <t>Supplemental Overtime Payment - Stage II</t>
  </si>
  <si>
    <t>FCL Compliance</t>
  </si>
  <si>
    <t>Notes:</t>
  </si>
  <si>
    <t>Catchment</t>
  </si>
  <si>
    <t>FY 24 Blended Rate</t>
  </si>
  <si>
    <t>FY 24 Exceptional Care Rate</t>
  </si>
  <si>
    <t>$99.43/day</t>
  </si>
  <si>
    <t>$511.80/day</t>
  </si>
  <si>
    <t>$104.13/day</t>
  </si>
  <si>
    <t>3B</t>
  </si>
  <si>
    <t>$100.91/day</t>
  </si>
  <si>
    <t>3E</t>
  </si>
  <si>
    <t>$101.61/day</t>
  </si>
  <si>
    <t>3W</t>
  </si>
  <si>
    <t>$100.84/day</t>
  </si>
  <si>
    <t>$101.69/day</t>
  </si>
  <si>
    <t>$98.23/day</t>
  </si>
  <si>
    <t>8B</t>
  </si>
  <si>
    <t>$102.67/day</t>
  </si>
  <si>
    <t>Pursuant to Rider 24(d): “The Office of CBC Transition shall report by March 31 and September 30 of each fiscal year the blended and exceptional rate in each region where CBC is implemented. The report shall be provided to the Senate Finance Committee, the House Committee on Appropriations, the Legislative Budget Board, and the Governor.”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</si>
</sst>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_(&quot;$&quot;* #,##0_);_(&quot;$&quot;* \(#,##0\);_(&quot;$&quot;* &quot;-&quot;??_);_(@_)"/>
    <numFmt numFmtId="165" formatCode="&quot;$&quot;#,##0"/>
    <numFmt numFmtId="166" formatCode="0.000000%"/>
    <numFmt numFmtId="167" formatCode="0.0000000%"/>
    <numFmt numFmtId="168" formatCode="&quot;$&quot;#,##0.00"/>
    <numFmt numFmtId="169" formatCode="0.00000000000%"/>
  </numFmts>
  <fonts count="8" x14ac:knownFonts="1">
    <font>
      <sz val="12"/>
      <color theme="1"/>
      <name val="Verdana"/>
      <family val="2"/>
    </font>
    <font>
      <sz val="12"/>
      <color theme="1"/>
      <name val="Verdana"/>
      <family val="2"/>
    </font>
    <font>
      <sz val="11"/>
      <color theme="1"/>
      <name val="Calibri"/>
      <family val="2"/>
    </font>
    <font>
      <b/>
      <sz val="11"/>
      <color rgb="FF000000"/>
      <name val="Calibri"/>
      <family val="2"/>
    </font>
    <font>
      <sz val="11"/>
      <name val="Calibri"/>
      <family val="2"/>
    </font>
    <font>
      <sz val="9"/>
      <color theme="1"/>
      <name val="Calibri"/>
      <family val="2"/>
    </font>
    <font>
      <sz val="10"/>
      <color theme="1"/>
      <name val="Arial"/>
      <family val="2"/>
    </font>
    <font>
      <sz val="10"/>
      <color theme="1"/>
      <name val="Calibri"/>
      <family val="2"/>
    </font>
  </fonts>
  <fills count="6">
    <fill>
      <patternFill patternType="none"/>
    </fill>
    <fill>
      <patternFill patternType="gray125"/>
    </fill>
    <fill>
      <patternFill patternType="solid">
        <fgColor rgb="FFD9E1F2"/>
        <bgColor rgb="FF000000"/>
      </patternFill>
    </fill>
    <fill>
      <patternFill patternType="solid">
        <fgColor rgb="FFB4C6E7"/>
        <bgColor rgb="FF000000"/>
      </patternFill>
    </fill>
    <fill>
      <patternFill patternType="solid">
        <fgColor rgb="FFD9D9D9"/>
        <bgColor rgb="FF000000"/>
      </patternFill>
    </fill>
    <fill>
      <patternFill patternType="solid">
        <fgColor theme="0" tint="-0.14999847407452621"/>
        <bgColor rgb="FF000000"/>
      </patternFill>
    </fill>
  </fills>
  <borders count="12">
    <border>
      <left/>
      <right/>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top style="thin">
        <color rgb="FF999999"/>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6" fillId="0" borderId="0"/>
  </cellStyleXfs>
  <cellXfs count="64">
    <xf numFmtId="0" fontId="0" fillId="0" borderId="0" xfId="0"/>
    <xf numFmtId="0" fontId="2" fillId="0" borderId="0" xfId="0" applyFont="1"/>
    <xf numFmtId="164" fontId="2" fillId="0" borderId="0" xfId="0" applyNumberFormat="1" applyFont="1"/>
    <xf numFmtId="0" fontId="3" fillId="0" borderId="0" xfId="0" applyFont="1"/>
    <xf numFmtId="0" fontId="3" fillId="2" borderId="0" xfId="0" applyFont="1" applyFill="1"/>
    <xf numFmtId="164" fontId="2" fillId="3" borderId="0" xfId="0" applyNumberFormat="1" applyFont="1" applyFill="1" applyAlignment="1">
      <alignment horizontal="center"/>
    </xf>
    <xf numFmtId="165" fontId="2" fillId="3" borderId="0" xfId="0" applyNumberFormat="1" applyFont="1" applyFill="1" applyAlignment="1">
      <alignment horizontal="center"/>
    </xf>
    <xf numFmtId="0" fontId="4" fillId="3" borderId="0" xfId="0" applyFont="1" applyFill="1"/>
    <xf numFmtId="0" fontId="2" fillId="2" borderId="0" xfId="0" applyFont="1" applyFill="1"/>
    <xf numFmtId="165" fontId="2" fillId="0" borderId="0" xfId="1" applyNumberFormat="1" applyFont="1" applyFill="1" applyBorder="1"/>
    <xf numFmtId="0" fontId="2" fillId="2" borderId="1" xfId="0" applyFont="1" applyFill="1" applyBorder="1"/>
    <xf numFmtId="164" fontId="2" fillId="2" borderId="2" xfId="0" applyNumberFormat="1" applyFont="1" applyFill="1" applyBorder="1" applyAlignment="1">
      <alignment horizontal="center"/>
    </xf>
    <xf numFmtId="164" fontId="2" fillId="2" borderId="3" xfId="0" applyNumberFormat="1" applyFont="1" applyFill="1" applyBorder="1" applyAlignment="1">
      <alignment horizontal="center"/>
    </xf>
    <xf numFmtId="164" fontId="2" fillId="2" borderId="4" xfId="0" applyNumberFormat="1" applyFont="1" applyFill="1" applyBorder="1" applyAlignment="1">
      <alignment horizontal="center"/>
    </xf>
    <xf numFmtId="164" fontId="2" fillId="2" borderId="5" xfId="0" applyNumberFormat="1" applyFont="1" applyFill="1" applyBorder="1" applyAlignment="1">
      <alignment horizontal="center"/>
    </xf>
    <xf numFmtId="0" fontId="2" fillId="0" borderId="0" xfId="0" applyFont="1" applyAlignment="1">
      <alignment horizontal="right"/>
    </xf>
    <xf numFmtId="0" fontId="2" fillId="0" borderId="0" xfId="0" applyFont="1" applyAlignment="1">
      <alignment horizontal="right" wrapText="1"/>
    </xf>
    <xf numFmtId="165" fontId="2" fillId="0" borderId="0" xfId="0" applyNumberFormat="1" applyFont="1"/>
    <xf numFmtId="164" fontId="2"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5" fontId="4" fillId="0" borderId="6" xfId="0" applyNumberFormat="1" applyFont="1" applyBorder="1"/>
    <xf numFmtId="164" fontId="2" fillId="0" borderId="6" xfId="0" applyNumberFormat="1" applyFont="1" applyBorder="1"/>
    <xf numFmtId="165" fontId="2" fillId="2" borderId="0" xfId="0" applyNumberFormat="1" applyFont="1" applyFill="1"/>
    <xf numFmtId="165" fontId="2" fillId="0" borderId="6" xfId="0" applyNumberFormat="1" applyFont="1" applyBorder="1"/>
    <xf numFmtId="165" fontId="2" fillId="0" borderId="2" xfId="0" applyNumberFormat="1" applyFont="1" applyBorder="1"/>
    <xf numFmtId="165" fontId="2" fillId="0" borderId="3" xfId="0" applyNumberFormat="1" applyFont="1" applyBorder="1"/>
    <xf numFmtId="165" fontId="2" fillId="4" borderId="0" xfId="0" applyNumberFormat="1" applyFont="1" applyFill="1"/>
    <xf numFmtId="165" fontId="2" fillId="4" borderId="6" xfId="0" applyNumberFormat="1" applyFont="1" applyFill="1" applyBorder="1"/>
    <xf numFmtId="164" fontId="2" fillId="4" borderId="2" xfId="0" applyNumberFormat="1" applyFont="1" applyFill="1" applyBorder="1"/>
    <xf numFmtId="164" fontId="2" fillId="4" borderId="6" xfId="0" applyNumberFormat="1" applyFont="1" applyFill="1" applyBorder="1"/>
    <xf numFmtId="165" fontId="2" fillId="4" borderId="2" xfId="0" applyNumberFormat="1" applyFont="1" applyFill="1" applyBorder="1"/>
    <xf numFmtId="165" fontId="2" fillId="4" borderId="3" xfId="0" applyNumberFormat="1" applyFont="1" applyFill="1" applyBorder="1"/>
    <xf numFmtId="166" fontId="2" fillId="0" borderId="0" xfId="3" applyNumberFormat="1" applyFont="1"/>
    <xf numFmtId="167" fontId="2" fillId="0" borderId="0" xfId="3" applyNumberFormat="1" applyFont="1"/>
    <xf numFmtId="165" fontId="2" fillId="5" borderId="6" xfId="0" applyNumberFormat="1" applyFont="1" applyFill="1" applyBorder="1"/>
    <xf numFmtId="165" fontId="2" fillId="5" borderId="3" xfId="0" applyNumberFormat="1" applyFont="1" applyFill="1" applyBorder="1"/>
    <xf numFmtId="164" fontId="2" fillId="4" borderId="0" xfId="0" applyNumberFormat="1" applyFont="1" applyFill="1"/>
    <xf numFmtId="9" fontId="2" fillId="0" borderId="0" xfId="3" applyFont="1"/>
    <xf numFmtId="164" fontId="5" fillId="0" borderId="0" xfId="1" applyNumberFormat="1" applyFont="1"/>
    <xf numFmtId="10" fontId="0" fillId="0" borderId="0" xfId="3" applyNumberFormat="1" applyFont="1"/>
    <xf numFmtId="164" fontId="0" fillId="0" borderId="0" xfId="1" applyNumberFormat="1" applyFont="1"/>
    <xf numFmtId="3" fontId="0" fillId="0" borderId="0" xfId="0" applyNumberFormat="1"/>
    <xf numFmtId="165" fontId="0" fillId="0" borderId="0" xfId="0" applyNumberFormat="1"/>
    <xf numFmtId="168" fontId="0" fillId="0" borderId="0" xfId="0" applyNumberFormat="1"/>
    <xf numFmtId="38" fontId="2" fillId="0" borderId="8" xfId="0" applyNumberFormat="1" applyFont="1" applyBorder="1"/>
    <xf numFmtId="0" fontId="7" fillId="0" borderId="0" xfId="0" applyFont="1" applyAlignment="1">
      <alignment vertical="center" wrapText="1"/>
    </xf>
    <xf numFmtId="0" fontId="0" fillId="0" borderId="5" xfId="0" applyBorder="1"/>
    <xf numFmtId="0" fontId="0" fillId="0" borderId="9" xfId="0" applyBorder="1"/>
    <xf numFmtId="0" fontId="0" fillId="0" borderId="7" xfId="0" applyBorder="1"/>
    <xf numFmtId="0" fontId="0" fillId="0" borderId="3" xfId="0" applyBorder="1" applyAlignment="1">
      <alignment horizontal="right"/>
    </xf>
    <xf numFmtId="0" fontId="0" fillId="0" borderId="2" xfId="0" applyBorder="1" applyAlignment="1">
      <alignment horizontal="center"/>
    </xf>
    <xf numFmtId="0" fontId="0" fillId="0" borderId="10" xfId="0" applyBorder="1" applyAlignment="1">
      <alignment horizontal="right"/>
    </xf>
    <xf numFmtId="0" fontId="0" fillId="0" borderId="1" xfId="0" applyBorder="1" applyAlignment="1">
      <alignment horizontal="center"/>
    </xf>
    <xf numFmtId="0" fontId="0" fillId="0" borderId="11" xfId="0" applyBorder="1" applyAlignment="1">
      <alignment horizontal="center"/>
    </xf>
    <xf numFmtId="0" fontId="0" fillId="0" borderId="0" xfId="0" applyAlignment="1">
      <alignment horizontal="center"/>
    </xf>
    <xf numFmtId="166" fontId="2" fillId="4" borderId="6" xfId="3" applyNumberFormat="1" applyFont="1" applyFill="1" applyBorder="1"/>
    <xf numFmtId="169" fontId="2" fillId="4" borderId="6" xfId="3" applyNumberFormat="1" applyFont="1" applyFill="1" applyBorder="1"/>
    <xf numFmtId="9" fontId="2" fillId="4" borderId="6" xfId="3" applyFont="1" applyFill="1" applyBorder="1"/>
    <xf numFmtId="165" fontId="2" fillId="0" borderId="6" xfId="1" applyNumberFormat="1" applyFont="1" applyFill="1" applyBorder="1"/>
    <xf numFmtId="8" fontId="0" fillId="0" borderId="0" xfId="0" applyNumberFormat="1" applyAlignment="1">
      <alignment horizontal="center"/>
    </xf>
    <xf numFmtId="38" fontId="2" fillId="0" borderId="0" xfId="0" applyNumberFormat="1" applyFont="1"/>
    <xf numFmtId="164" fontId="2" fillId="2" borderId="1" xfId="0" applyNumberFormat="1" applyFont="1" applyFill="1" applyBorder="1" applyAlignment="1">
      <alignment horizontal="center"/>
    </xf>
    <xf numFmtId="164" fontId="2" fillId="2" borderId="1" xfId="0" applyNumberFormat="1" applyFont="1" applyFill="1" applyBorder="1" applyAlignment="1">
      <alignment horizontal="center" vertical="center"/>
    </xf>
    <xf numFmtId="0" fontId="7" fillId="0" borderId="0" xfId="0" applyFont="1" applyAlignment="1">
      <alignment horizontal="left" vertical="center" wrapText="1"/>
    </xf>
  </cellXfs>
  <cellStyles count="5">
    <cellStyle name="Currency" xfId="1" builtinId="4"/>
    <cellStyle name="Normal" xfId="0" builtinId="0"/>
    <cellStyle name="Normal 2" xfId="2" xr:uid="{627FD354-74BB-40DB-BD49-BA87948FF6F1}"/>
    <cellStyle name="Normal 3" xfId="4" xr:uid="{69F6DAF1-15D2-42F3-BC7F-4D4C1ED7054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romenacker,Kevin (DFPS)" id="{73D21359-4DF3-4B08-B7A8-2266EFCE1C93}" userId="S::Kevin.Kromenacker@dfps.texas.gov::d89ca853-28aa-4c0f-b6ee-2334e7c4eb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2" dT="2023-09-01T21:01:20.57" personId="{73D21359-4DF3-4B08-B7A8-2266EFCE1C93}" id="{90754548-5CF3-4520-BD4E-7D25CEC7EA9B}">
    <text>I think we'll want to combine these with regular RT amounts but leave them separate for now</text>
  </threadedComment>
  <threadedComment ref="A92" dT="2023-09-15T15:10:17.03" personId="{73D21359-4DF3-4B08-B7A8-2266EFCE1C93}" id="{C9C515DE-8126-4F96-A5D6-1914880B0565}" parentId="{90754548-5CF3-4520-BD4E-7D25CEC7EA9B}">
    <text>Roll up together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3D227-41C1-4772-A402-85F9FF7B1B21}">
  <dimension ref="A1:V122"/>
  <sheetViews>
    <sheetView tabSelected="1" zoomScale="55" zoomScaleNormal="55" workbookViewId="0">
      <pane xSplit="1" topLeftCell="B1" activePane="topRight" state="frozen"/>
      <selection activeCell="A76" sqref="A76"/>
      <selection pane="topRight"/>
    </sheetView>
  </sheetViews>
  <sheetFormatPr defaultRowHeight="15" x14ac:dyDescent="0.2"/>
  <cols>
    <col min="1" max="1" width="31.3984375" customWidth="1"/>
    <col min="2" max="2" width="11.09765625" customWidth="1"/>
    <col min="3" max="3" width="11.3984375" customWidth="1"/>
    <col min="4" max="4" width="11.09765625" bestFit="1" customWidth="1"/>
    <col min="5" max="5" width="9.8984375" customWidth="1"/>
    <col min="13" max="13" width="9.796875" customWidth="1"/>
    <col min="14" max="14" width="10.5" customWidth="1"/>
    <col min="15" max="15" width="10.09765625" customWidth="1"/>
    <col min="16" max="16" width="9.19921875" customWidth="1"/>
    <col min="17" max="17" width="9.296875" customWidth="1"/>
    <col min="18" max="18" width="14.8984375" bestFit="1" customWidth="1"/>
    <col min="20" max="20" width="11.59765625" bestFit="1" customWidth="1"/>
    <col min="21" max="21" width="14" customWidth="1"/>
    <col min="22" max="22" width="9.5" customWidth="1"/>
  </cols>
  <sheetData>
    <row r="1" spans="1:18" ht="15.75" x14ac:dyDescent="0.25">
      <c r="A1" s="3" t="s">
        <v>0</v>
      </c>
      <c r="B1" s="2"/>
      <c r="C1" s="2"/>
      <c r="D1" s="2"/>
      <c r="E1" s="2"/>
      <c r="F1" s="2"/>
      <c r="G1" s="2"/>
      <c r="H1" s="2"/>
      <c r="I1" s="2"/>
      <c r="J1" s="2"/>
      <c r="K1" s="2"/>
    </row>
    <row r="2" spans="1:18" ht="15.75" x14ac:dyDescent="0.25">
      <c r="A2" s="1"/>
      <c r="B2" s="2"/>
      <c r="C2" s="2"/>
      <c r="D2" s="2"/>
      <c r="E2" s="2"/>
      <c r="F2" s="37"/>
      <c r="G2" s="38"/>
      <c r="H2" s="2"/>
      <c r="I2" s="33"/>
      <c r="J2" s="2"/>
      <c r="K2" s="2"/>
    </row>
    <row r="3" spans="1:18" ht="15.75" x14ac:dyDescent="0.25">
      <c r="A3" s="10" t="s">
        <v>1</v>
      </c>
      <c r="B3" s="61" t="s">
        <v>2</v>
      </c>
      <c r="C3" s="61"/>
      <c r="D3" s="62" t="s">
        <v>3</v>
      </c>
      <c r="E3" s="62"/>
      <c r="F3" s="62" t="s">
        <v>4</v>
      </c>
      <c r="G3" s="62"/>
      <c r="H3" s="62" t="s">
        <v>5</v>
      </c>
      <c r="I3" s="62"/>
      <c r="J3" s="62" t="s">
        <v>6</v>
      </c>
      <c r="K3" s="62"/>
      <c r="L3" s="61" t="s">
        <v>7</v>
      </c>
      <c r="M3" s="61"/>
    </row>
    <row r="4" spans="1:18" ht="15.75" x14ac:dyDescent="0.25">
      <c r="A4" s="8"/>
      <c r="B4" s="18" t="s">
        <v>8</v>
      </c>
      <c r="C4" s="13" t="s">
        <v>9</v>
      </c>
      <c r="D4" s="13" t="s">
        <v>8</v>
      </c>
      <c r="E4" s="13" t="s">
        <v>9</v>
      </c>
      <c r="F4" s="13" t="s">
        <v>8</v>
      </c>
      <c r="G4" s="14" t="s">
        <v>9</v>
      </c>
      <c r="H4" s="13" t="s">
        <v>8</v>
      </c>
      <c r="I4" s="14" t="s">
        <v>9</v>
      </c>
      <c r="J4" s="13" t="s">
        <v>8</v>
      </c>
      <c r="K4" s="14" t="s">
        <v>9</v>
      </c>
      <c r="L4" s="13" t="s">
        <v>8</v>
      </c>
      <c r="M4" s="13" t="s">
        <v>9</v>
      </c>
    </row>
    <row r="5" spans="1:18" ht="15.75" x14ac:dyDescent="0.25">
      <c r="A5" s="8" t="s">
        <v>10</v>
      </c>
      <c r="B5" s="11"/>
      <c r="C5" s="19"/>
      <c r="D5" s="19"/>
      <c r="E5" s="19"/>
      <c r="F5" s="19"/>
      <c r="G5" s="12"/>
      <c r="H5" s="19"/>
      <c r="I5" s="12"/>
      <c r="J5" s="19"/>
      <c r="K5" s="12"/>
      <c r="L5" s="19"/>
      <c r="M5" s="19"/>
      <c r="O5" s="42"/>
    </row>
    <row r="6" spans="1:18" ht="15.75" x14ac:dyDescent="0.25">
      <c r="A6" s="15" t="s">
        <v>11</v>
      </c>
      <c r="B6" s="28"/>
      <c r="C6" s="29"/>
      <c r="D6" s="29"/>
      <c r="E6" s="29"/>
      <c r="F6" s="29"/>
      <c r="G6" s="29"/>
      <c r="H6" s="27"/>
      <c r="I6" s="27"/>
      <c r="J6" s="23">
        <v>0</v>
      </c>
      <c r="K6" s="23">
        <v>0</v>
      </c>
      <c r="L6" s="29"/>
      <c r="M6" s="29"/>
    </row>
    <row r="7" spans="1:18" ht="15.75" x14ac:dyDescent="0.25">
      <c r="A7" s="15" t="s">
        <v>12</v>
      </c>
      <c r="B7" s="30"/>
      <c r="C7" s="27"/>
      <c r="D7" s="27"/>
      <c r="E7" s="27"/>
      <c r="F7" s="23">
        <v>2775106</v>
      </c>
      <c r="G7" s="23">
        <v>2775106</v>
      </c>
      <c r="H7" s="24">
        <v>1896196</v>
      </c>
      <c r="I7" s="23">
        <v>1896196</v>
      </c>
      <c r="J7" s="27"/>
      <c r="K7" s="27"/>
      <c r="L7" s="29"/>
      <c r="M7" s="29"/>
    </row>
    <row r="8" spans="1:18" ht="15.75" x14ac:dyDescent="0.25">
      <c r="A8" s="15" t="s">
        <v>13</v>
      </c>
      <c r="B8" s="24">
        <v>2913978.4603223926</v>
      </c>
      <c r="C8" s="23">
        <v>3212804</v>
      </c>
      <c r="D8" s="24">
        <v>1643016.4969508017</v>
      </c>
      <c r="E8" s="23">
        <v>1811558</v>
      </c>
      <c r="F8" s="24">
        <v>2660118.8081585583</v>
      </c>
      <c r="G8" s="23">
        <v>2932755</v>
      </c>
      <c r="H8" s="24">
        <v>1112961.0445682406</v>
      </c>
      <c r="I8" s="23">
        <v>1227442</v>
      </c>
      <c r="J8" s="27"/>
      <c r="K8" s="27"/>
      <c r="L8" s="29"/>
      <c r="M8" s="29"/>
      <c r="N8" s="43"/>
      <c r="O8" s="43"/>
    </row>
    <row r="9" spans="1:18" ht="15.75" x14ac:dyDescent="0.25">
      <c r="A9" s="15" t="s">
        <v>14</v>
      </c>
      <c r="B9" s="24">
        <v>15300205.422834307</v>
      </c>
      <c r="C9" s="23">
        <v>18454657</v>
      </c>
      <c r="D9" s="24">
        <v>13148030.028437838</v>
      </c>
      <c r="E9" s="23">
        <v>15858929</v>
      </c>
      <c r="F9" s="24">
        <v>8532770.2287278436</v>
      </c>
      <c r="G9" s="23">
        <v>10292053</v>
      </c>
      <c r="H9" s="30"/>
      <c r="I9" s="27"/>
      <c r="J9" s="27"/>
      <c r="K9" s="27"/>
      <c r="L9" s="29"/>
      <c r="M9" s="29"/>
      <c r="N9" s="43"/>
      <c r="O9" s="40"/>
      <c r="P9" s="40"/>
      <c r="Q9" s="40"/>
    </row>
    <row r="10" spans="1:18" ht="15.75" x14ac:dyDescent="0.25">
      <c r="A10" s="15" t="s">
        <v>15</v>
      </c>
      <c r="B10" s="24">
        <v>4630701.1868655048</v>
      </c>
      <c r="C10" s="23">
        <v>5103016</v>
      </c>
      <c r="D10" s="24">
        <v>3176053.9559408138</v>
      </c>
      <c r="E10" s="23">
        <v>3500000</v>
      </c>
      <c r="F10" s="24">
        <v>2383332.6671936847</v>
      </c>
      <c r="G10" s="23">
        <v>2626424</v>
      </c>
      <c r="H10" s="30"/>
      <c r="I10" s="27"/>
      <c r="J10" s="27"/>
      <c r="K10" s="27"/>
      <c r="L10" s="27"/>
      <c r="M10" s="27"/>
      <c r="N10" s="43"/>
      <c r="O10" s="40"/>
      <c r="P10" s="40"/>
      <c r="Q10" s="40"/>
    </row>
    <row r="11" spans="1:18" ht="15.75" x14ac:dyDescent="0.25">
      <c r="A11" s="15" t="s">
        <v>16</v>
      </c>
      <c r="B11" s="24">
        <v>237881</v>
      </c>
      <c r="C11" s="23">
        <v>237881</v>
      </c>
      <c r="D11" s="24">
        <v>78659</v>
      </c>
      <c r="E11" s="23">
        <v>78659</v>
      </c>
      <c r="F11" s="24">
        <v>124474</v>
      </c>
      <c r="G11" s="23">
        <v>124474</v>
      </c>
      <c r="H11" s="24">
        <v>59856.999999999985</v>
      </c>
      <c r="I11" s="25">
        <v>59856.999999999985</v>
      </c>
      <c r="J11" s="27"/>
      <c r="K11" s="27"/>
      <c r="L11" s="29"/>
      <c r="M11" s="29"/>
      <c r="N11" s="43"/>
      <c r="O11" s="40"/>
      <c r="P11" s="40"/>
      <c r="Q11" s="40"/>
    </row>
    <row r="12" spans="1:18" ht="15.75" x14ac:dyDescent="0.25">
      <c r="A12" s="15" t="s">
        <v>17</v>
      </c>
      <c r="B12" s="24">
        <v>1069611.5099999998</v>
      </c>
      <c r="C12" s="23">
        <v>1069611.5099999998</v>
      </c>
      <c r="D12" s="24">
        <v>1232189.0399999998</v>
      </c>
      <c r="E12" s="25">
        <v>1232189.0399999998</v>
      </c>
      <c r="F12" s="24">
        <v>1143555.3399999999</v>
      </c>
      <c r="G12" s="23">
        <v>1143555.3399999999</v>
      </c>
      <c r="H12" s="30"/>
      <c r="I12" s="27"/>
      <c r="J12" s="27"/>
      <c r="K12" s="27"/>
      <c r="L12" s="29"/>
      <c r="M12" s="29"/>
      <c r="N12" s="60"/>
      <c r="O12" s="40"/>
      <c r="P12" s="40"/>
      <c r="Q12" s="40"/>
      <c r="R12" s="40"/>
    </row>
    <row r="13" spans="1:18" ht="15.75" x14ac:dyDescent="0.25">
      <c r="A13" s="15" t="s">
        <v>18</v>
      </c>
      <c r="B13" s="24">
        <v>5526064.2137111239</v>
      </c>
      <c r="C13" s="23">
        <v>5526064.2137111239</v>
      </c>
      <c r="D13" s="24">
        <v>4378179.1921001682</v>
      </c>
      <c r="E13" s="23">
        <v>4378179.1921001682</v>
      </c>
      <c r="F13" s="24">
        <v>4429136.3088163566</v>
      </c>
      <c r="G13" s="23">
        <v>4429136.3088163566</v>
      </c>
      <c r="H13" s="24">
        <v>2117821.2853723518</v>
      </c>
      <c r="I13" s="23">
        <v>2117821.2853723518</v>
      </c>
      <c r="J13" s="27"/>
      <c r="K13" s="27"/>
      <c r="L13" s="36"/>
      <c r="M13" s="29"/>
      <c r="N13" s="60"/>
      <c r="O13" s="40"/>
      <c r="P13" s="40"/>
      <c r="Q13" s="40"/>
      <c r="R13" s="40"/>
    </row>
    <row r="14" spans="1:18" ht="15.75" x14ac:dyDescent="0.25">
      <c r="A14" s="8" t="s">
        <v>19</v>
      </c>
      <c r="B14" s="8"/>
      <c r="C14" s="8"/>
      <c r="D14" s="8"/>
      <c r="E14" s="8"/>
      <c r="F14" s="8"/>
      <c r="G14" s="8"/>
      <c r="H14" s="8"/>
      <c r="I14" s="8"/>
      <c r="J14" s="8"/>
      <c r="K14" s="8"/>
      <c r="L14" s="8"/>
      <c r="M14" s="8"/>
      <c r="N14" s="60"/>
      <c r="O14" s="40"/>
      <c r="P14" s="40"/>
      <c r="Q14" s="40"/>
      <c r="R14" s="40"/>
    </row>
    <row r="15" spans="1:18" ht="15.75" x14ac:dyDescent="0.25">
      <c r="A15" s="15" t="s">
        <v>20</v>
      </c>
      <c r="B15" s="24">
        <v>651459.35197470407</v>
      </c>
      <c r="C15" s="17">
        <v>1096000</v>
      </c>
      <c r="D15" s="24">
        <v>388735.78119658434</v>
      </c>
      <c r="E15" s="17">
        <v>654000</v>
      </c>
      <c r="F15" s="24">
        <v>459469.05025223194</v>
      </c>
      <c r="G15" s="17">
        <v>773000</v>
      </c>
      <c r="H15" s="24">
        <v>175347.17959173149</v>
      </c>
      <c r="I15" s="25">
        <v>295000</v>
      </c>
      <c r="J15" s="34"/>
      <c r="K15" s="35"/>
      <c r="L15" s="27"/>
      <c r="M15" s="27"/>
      <c r="N15" s="60"/>
      <c r="O15" s="40"/>
      <c r="P15" s="40"/>
      <c r="Q15" s="40"/>
      <c r="R15" s="40"/>
    </row>
    <row r="16" spans="1:18" ht="15.75" x14ac:dyDescent="0.25">
      <c r="A16" s="8" t="s">
        <v>21</v>
      </c>
      <c r="B16" s="8"/>
      <c r="C16" s="8"/>
      <c r="D16" s="8"/>
      <c r="E16" s="8"/>
      <c r="F16" s="8"/>
      <c r="G16" s="8"/>
      <c r="H16" s="8"/>
      <c r="I16" s="8"/>
      <c r="J16" s="8"/>
      <c r="K16" s="8"/>
      <c r="L16" s="8"/>
      <c r="M16" s="8"/>
      <c r="O16" s="40"/>
      <c r="P16" s="40"/>
      <c r="Q16" s="40"/>
    </row>
    <row r="17" spans="1:17" ht="15.75" x14ac:dyDescent="0.25">
      <c r="A17" s="15" t="s">
        <v>22</v>
      </c>
      <c r="B17" s="23">
        <v>12763.452318360092</v>
      </c>
      <c r="C17" s="20">
        <v>149599.64000000001</v>
      </c>
      <c r="D17" s="23">
        <v>9197.2199805549917</v>
      </c>
      <c r="E17" s="23">
        <v>107800.05</v>
      </c>
      <c r="F17" s="23">
        <v>13138.764413917201</v>
      </c>
      <c r="G17" s="25">
        <v>153998.65</v>
      </c>
      <c r="H17" s="27"/>
      <c r="I17" s="27"/>
      <c r="J17" s="34"/>
      <c r="K17" s="35"/>
      <c r="L17" s="27"/>
      <c r="M17" s="27"/>
      <c r="O17" s="40"/>
      <c r="P17" s="40"/>
      <c r="Q17" s="40"/>
    </row>
    <row r="18" spans="1:17" ht="15.75" x14ac:dyDescent="0.25">
      <c r="A18" s="8" t="s">
        <v>23</v>
      </c>
      <c r="B18" s="8"/>
      <c r="C18" s="8"/>
      <c r="D18" s="8"/>
      <c r="E18" s="8"/>
      <c r="F18" s="22"/>
      <c r="G18" s="8"/>
      <c r="H18" s="8"/>
      <c r="I18" s="8"/>
      <c r="J18" s="8"/>
      <c r="K18" s="8"/>
      <c r="L18" s="8"/>
      <c r="M18" s="8"/>
      <c r="O18" s="40"/>
      <c r="P18" s="40"/>
      <c r="Q18" s="40"/>
    </row>
    <row r="19" spans="1:17" ht="15.75" x14ac:dyDescent="0.25">
      <c r="A19" s="15" t="s">
        <v>24</v>
      </c>
      <c r="B19" s="20">
        <v>342920.51296159142</v>
      </c>
      <c r="C19" s="20">
        <v>343101.10000000003</v>
      </c>
      <c r="D19" s="24">
        <v>282092.37764938595</v>
      </c>
      <c r="E19" s="23">
        <v>282136.5</v>
      </c>
      <c r="F19" s="24">
        <v>83800.5</v>
      </c>
      <c r="G19" s="23">
        <v>83800.5</v>
      </c>
      <c r="H19" s="27"/>
      <c r="I19" s="27"/>
      <c r="J19" s="34"/>
      <c r="K19" s="35"/>
      <c r="L19" s="27"/>
      <c r="M19" s="31"/>
      <c r="O19" s="40"/>
      <c r="P19" s="40"/>
      <c r="Q19" s="40"/>
    </row>
    <row r="20" spans="1:17" ht="15.75" x14ac:dyDescent="0.25">
      <c r="A20" s="8" t="s">
        <v>25</v>
      </c>
      <c r="B20" s="8"/>
      <c r="C20" s="8"/>
      <c r="D20" s="8"/>
      <c r="E20" s="8"/>
      <c r="F20" s="22"/>
      <c r="G20" s="8"/>
      <c r="H20" s="8"/>
      <c r="I20" s="8"/>
      <c r="J20" s="8"/>
      <c r="K20" s="8"/>
      <c r="L20" s="8"/>
      <c r="M20" s="8"/>
      <c r="N20" s="60"/>
      <c r="O20" s="40"/>
      <c r="P20" s="40"/>
      <c r="Q20" s="40"/>
    </row>
    <row r="21" spans="1:17" ht="15.75" x14ac:dyDescent="0.25">
      <c r="A21" s="15" t="s">
        <v>26</v>
      </c>
      <c r="B21" s="17">
        <v>131539.01071290302</v>
      </c>
      <c r="C21" s="20">
        <v>151926</v>
      </c>
      <c r="D21" s="17">
        <v>75515.925611017214</v>
      </c>
      <c r="E21" s="23">
        <v>87220</v>
      </c>
      <c r="F21" s="17">
        <v>115359.62408262237</v>
      </c>
      <c r="G21" s="23">
        <v>133239</v>
      </c>
      <c r="H21" s="17">
        <v>52788.419909467091</v>
      </c>
      <c r="I21" s="23">
        <v>60970</v>
      </c>
      <c r="J21" s="34"/>
      <c r="K21" s="34"/>
      <c r="L21" s="27"/>
      <c r="M21" s="31"/>
      <c r="N21" s="60"/>
      <c r="O21" s="40"/>
      <c r="P21" s="40"/>
      <c r="Q21" s="40"/>
    </row>
    <row r="22" spans="1:17" ht="15.75" x14ac:dyDescent="0.25">
      <c r="A22" s="15" t="s">
        <v>27</v>
      </c>
      <c r="B22" s="24">
        <v>558535.31012201356</v>
      </c>
      <c r="C22" s="24">
        <v>1304862.7999999998</v>
      </c>
      <c r="D22" s="24">
        <v>414806.53902005113</v>
      </c>
      <c r="E22" s="24">
        <v>1022215.75</v>
      </c>
      <c r="F22" s="24">
        <v>203195.82867676252</v>
      </c>
      <c r="G22" s="24">
        <v>354463.25</v>
      </c>
      <c r="H22" s="27"/>
      <c r="I22" s="27"/>
      <c r="J22" s="34"/>
      <c r="K22" s="34"/>
      <c r="L22" s="27"/>
      <c r="M22" s="31"/>
      <c r="N22" s="40"/>
      <c r="O22" s="40"/>
      <c r="P22" s="40"/>
      <c r="Q22" s="40"/>
    </row>
    <row r="23" spans="1:17" ht="15.75" x14ac:dyDescent="0.25">
      <c r="A23" s="8" t="s">
        <v>28</v>
      </c>
      <c r="B23" s="8"/>
      <c r="C23" s="8"/>
      <c r="D23" s="8"/>
      <c r="E23" s="8"/>
      <c r="F23" s="8"/>
      <c r="G23" s="8"/>
      <c r="H23" s="8"/>
      <c r="I23" s="8"/>
      <c r="J23" s="8"/>
      <c r="K23" s="8"/>
      <c r="L23" s="8"/>
      <c r="M23" s="8"/>
      <c r="N23" s="40"/>
      <c r="O23" s="40"/>
      <c r="P23" s="40"/>
      <c r="Q23" s="40"/>
    </row>
    <row r="24" spans="1:17" ht="15.75" x14ac:dyDescent="0.25">
      <c r="A24" s="15" t="s">
        <v>29</v>
      </c>
      <c r="B24" s="24">
        <v>26477482.321497299</v>
      </c>
      <c r="C24" s="23">
        <v>56168241.779999971</v>
      </c>
      <c r="D24" s="24">
        <v>12365277.318717821</v>
      </c>
      <c r="E24" s="23">
        <v>26941878.439999983</v>
      </c>
      <c r="F24" s="24">
        <v>17315171.679584235</v>
      </c>
      <c r="G24" s="23">
        <v>37711283.549999982</v>
      </c>
      <c r="H24" s="24">
        <v>7058164.7102005202</v>
      </c>
      <c r="I24" s="23">
        <v>14749623.289999992</v>
      </c>
      <c r="J24" s="34"/>
      <c r="K24" s="34"/>
      <c r="L24" s="27"/>
      <c r="M24" s="27"/>
      <c r="N24" s="40"/>
      <c r="O24" s="40"/>
      <c r="P24" s="40"/>
      <c r="Q24" s="40"/>
    </row>
    <row r="25" spans="1:17" ht="15.75" x14ac:dyDescent="0.25">
      <c r="A25" s="15" t="s">
        <v>30</v>
      </c>
      <c r="B25" s="24">
        <v>2259781.92</v>
      </c>
      <c r="C25" s="23">
        <v>2259781.92</v>
      </c>
      <c r="D25" s="24">
        <v>1347453.9700000002</v>
      </c>
      <c r="E25" s="23">
        <v>1347453.9700000002</v>
      </c>
      <c r="F25" s="24">
        <v>1743236.99</v>
      </c>
      <c r="G25" s="23">
        <v>1743236.99</v>
      </c>
      <c r="H25" s="24">
        <v>1002463.0000000002</v>
      </c>
      <c r="I25" s="23">
        <v>1002463.0000000002</v>
      </c>
      <c r="J25" s="34"/>
      <c r="K25" s="34"/>
      <c r="L25" s="27"/>
      <c r="M25" s="27"/>
      <c r="N25" s="40"/>
      <c r="O25" s="40"/>
      <c r="P25" s="40"/>
      <c r="Q25" s="40"/>
    </row>
    <row r="26" spans="1:17" ht="15.75" x14ac:dyDescent="0.25">
      <c r="A26" s="8" t="s">
        <v>31</v>
      </c>
      <c r="B26" s="8"/>
      <c r="C26" s="8"/>
      <c r="D26" s="8"/>
      <c r="E26" s="8"/>
      <c r="F26" s="8"/>
      <c r="G26" s="8"/>
      <c r="H26" s="8"/>
      <c r="I26" s="8"/>
      <c r="J26" s="8"/>
      <c r="K26" s="8"/>
      <c r="L26" s="8"/>
      <c r="M26" s="8"/>
      <c r="N26" s="40"/>
      <c r="O26" s="40"/>
      <c r="P26" s="40"/>
      <c r="Q26" s="40"/>
    </row>
    <row r="27" spans="1:17" ht="15.75" x14ac:dyDescent="0.25">
      <c r="A27" s="15" t="s">
        <v>32</v>
      </c>
      <c r="B27" s="26"/>
      <c r="C27" s="26"/>
      <c r="D27" s="26"/>
      <c r="E27" s="26"/>
      <c r="F27" s="26"/>
      <c r="G27" s="26"/>
      <c r="H27" s="26"/>
      <c r="I27" s="26"/>
      <c r="J27" s="26"/>
      <c r="K27" s="26"/>
      <c r="L27" s="24">
        <v>93721.08635592708</v>
      </c>
      <c r="M27" s="23">
        <v>455732.77999999997</v>
      </c>
      <c r="N27" s="40"/>
      <c r="O27" s="40"/>
      <c r="P27" s="40"/>
      <c r="Q27" s="40"/>
    </row>
    <row r="28" spans="1:17" ht="15.75" x14ac:dyDescent="0.25">
      <c r="A28" s="8" t="s">
        <v>33</v>
      </c>
      <c r="B28" s="8"/>
      <c r="C28" s="8"/>
      <c r="D28" s="8"/>
      <c r="E28" s="8"/>
      <c r="F28" s="8"/>
      <c r="G28" s="8"/>
      <c r="H28" s="8"/>
      <c r="I28" s="8"/>
      <c r="J28" s="8"/>
      <c r="K28" s="8"/>
      <c r="L28" s="8"/>
      <c r="M28" s="8"/>
      <c r="O28" s="40"/>
      <c r="P28" s="40"/>
      <c r="Q28" s="40"/>
    </row>
    <row r="29" spans="1:17" ht="15.75" x14ac:dyDescent="0.25">
      <c r="A29" s="16" t="s">
        <v>34</v>
      </c>
      <c r="B29" s="26"/>
      <c r="C29" s="26"/>
      <c r="D29" s="26"/>
      <c r="E29" s="26"/>
      <c r="F29" s="26"/>
      <c r="G29" s="26"/>
      <c r="H29" s="26"/>
      <c r="I29" s="26"/>
      <c r="J29" s="26"/>
      <c r="K29" s="26"/>
      <c r="L29" s="23">
        <v>71390.187445757212</v>
      </c>
      <c r="M29" s="23">
        <v>91822</v>
      </c>
      <c r="O29" s="40"/>
      <c r="P29" s="40"/>
      <c r="Q29" s="40"/>
    </row>
    <row r="30" spans="1:17" ht="15.75" x14ac:dyDescent="0.25">
      <c r="A30" s="8" t="s">
        <v>35</v>
      </c>
      <c r="B30" s="8"/>
      <c r="C30" s="8"/>
      <c r="D30" s="8"/>
      <c r="E30" s="8"/>
      <c r="F30" s="8"/>
      <c r="G30" s="8"/>
      <c r="H30" s="8"/>
      <c r="I30" s="8"/>
      <c r="J30" s="8"/>
      <c r="K30" s="8"/>
      <c r="L30" s="8"/>
      <c r="M30" s="8"/>
      <c r="O30" s="40"/>
      <c r="P30" s="40"/>
      <c r="Q30" s="40"/>
    </row>
    <row r="31" spans="1:17" ht="15.75" x14ac:dyDescent="0.25">
      <c r="A31" s="16" t="s">
        <v>36</v>
      </c>
      <c r="B31" s="26"/>
      <c r="C31" s="26"/>
      <c r="D31" s="26"/>
      <c r="E31" s="26"/>
      <c r="F31" s="26"/>
      <c r="G31" s="26"/>
      <c r="H31" s="26"/>
      <c r="I31" s="26"/>
      <c r="J31" s="26"/>
      <c r="K31" s="26"/>
      <c r="L31" s="23">
        <v>75672.35167780683</v>
      </c>
      <c r="M31" s="23">
        <v>159282</v>
      </c>
    </row>
    <row r="32" spans="1:17" ht="15.75" x14ac:dyDescent="0.25">
      <c r="A32" s="8" t="s">
        <v>37</v>
      </c>
      <c r="B32" s="8"/>
      <c r="C32" s="8"/>
      <c r="D32" s="8"/>
      <c r="E32" s="8"/>
      <c r="F32" s="8"/>
      <c r="G32" s="8"/>
      <c r="H32" s="8"/>
      <c r="I32" s="8"/>
      <c r="J32" s="8"/>
      <c r="K32" s="8"/>
      <c r="L32" s="8"/>
      <c r="M32" s="8"/>
    </row>
    <row r="33" spans="1:22" ht="15.75" x14ac:dyDescent="0.25">
      <c r="A33" s="16" t="s">
        <v>38</v>
      </c>
      <c r="B33" s="26"/>
      <c r="C33" s="26"/>
      <c r="D33" s="26"/>
      <c r="E33" s="26"/>
      <c r="F33" s="26"/>
      <c r="G33" s="26"/>
      <c r="H33" s="26"/>
      <c r="I33" s="26"/>
      <c r="J33" s="26"/>
      <c r="K33" s="26"/>
      <c r="L33" s="23">
        <v>3372654.218851672</v>
      </c>
      <c r="M33" s="23">
        <v>3693712.100000015</v>
      </c>
    </row>
    <row r="34" spans="1:22" ht="15.75" x14ac:dyDescent="0.25">
      <c r="A34" s="4" t="s">
        <v>39</v>
      </c>
      <c r="B34" s="22">
        <f t="shared" ref="B34:M34" si="0">SUM(B6:B13,B15,B17,B19,B21:B22,B24:B25,B27:B27,B29,B33,B31)</f>
        <v>60112923.673320197</v>
      </c>
      <c r="C34" s="22">
        <f t="shared" si="0"/>
        <v>95077546.963711098</v>
      </c>
      <c r="D34" s="22">
        <f t="shared" si="0"/>
        <v>38539206.845605031</v>
      </c>
      <c r="E34" s="22">
        <f t="shared" si="0"/>
        <v>57302218.942100152</v>
      </c>
      <c r="F34" s="22">
        <f t="shared" si="0"/>
        <v>41981865.789906211</v>
      </c>
      <c r="G34" s="22">
        <f t="shared" si="0"/>
        <v>65276525.588816337</v>
      </c>
      <c r="H34" s="22">
        <f t="shared" si="0"/>
        <v>13475598.639642311</v>
      </c>
      <c r="I34" s="22">
        <f t="shared" si="0"/>
        <v>21409372.575372346</v>
      </c>
      <c r="J34" s="22">
        <f t="shared" si="0"/>
        <v>0</v>
      </c>
      <c r="K34" s="22">
        <f t="shared" si="0"/>
        <v>0</v>
      </c>
      <c r="L34" s="22">
        <f t="shared" si="0"/>
        <v>3613437.8443311634</v>
      </c>
      <c r="M34" s="22">
        <f t="shared" si="0"/>
        <v>4400548.8800000148</v>
      </c>
    </row>
    <row r="35" spans="1:22" ht="15.75" x14ac:dyDescent="0.25">
      <c r="A35" s="1"/>
      <c r="B35" s="6" t="s">
        <v>8</v>
      </c>
      <c r="C35" s="6" t="s">
        <v>9</v>
      </c>
      <c r="D35" s="17"/>
      <c r="E35" s="17"/>
      <c r="F35" s="17"/>
      <c r="G35" s="17" t="s">
        <v>40</v>
      </c>
      <c r="H35" s="17"/>
      <c r="I35" s="2"/>
    </row>
    <row r="36" spans="1:22" ht="15.75" x14ac:dyDescent="0.25">
      <c r="A36" s="7" t="s">
        <v>41</v>
      </c>
      <c r="B36" s="5">
        <f>SUM(B34,D34,F34,H34,J34,L34)</f>
        <v>157723032.7928049</v>
      </c>
      <c r="C36" s="5">
        <f>SUM(C34,E34,G34,I34,K34,,M34)</f>
        <v>243466212.94999996</v>
      </c>
      <c r="D36" s="2"/>
      <c r="E36" s="2"/>
      <c r="F36" s="2"/>
      <c r="G36" s="2"/>
      <c r="H36" s="2"/>
      <c r="I36" s="2"/>
    </row>
    <row r="37" spans="1:22" ht="15.75" x14ac:dyDescent="0.25">
      <c r="A37" s="1"/>
      <c r="B37" s="2"/>
      <c r="C37" s="2"/>
      <c r="D37" s="2"/>
      <c r="E37" s="2"/>
      <c r="F37" s="2"/>
      <c r="G37" s="2"/>
      <c r="H37" s="2"/>
      <c r="I37" s="2"/>
    </row>
    <row r="38" spans="1:22" ht="15.75" x14ac:dyDescent="0.25">
      <c r="A38" s="1" t="s">
        <v>42</v>
      </c>
      <c r="B38" s="2"/>
      <c r="C38" s="2"/>
      <c r="D38" s="2"/>
      <c r="E38" s="2"/>
      <c r="F38" s="2"/>
      <c r="G38" s="2"/>
      <c r="H38" s="2"/>
      <c r="I38" s="2"/>
    </row>
    <row r="39" spans="1:22" ht="15.75" x14ac:dyDescent="0.25">
      <c r="A39" s="1" t="s">
        <v>43</v>
      </c>
      <c r="B39" s="2"/>
      <c r="C39" s="2"/>
      <c r="D39" s="2"/>
      <c r="E39" s="2"/>
      <c r="F39" s="2"/>
      <c r="G39" s="2"/>
      <c r="H39" s="2"/>
    </row>
    <row r="40" spans="1:22" x14ac:dyDescent="0.2">
      <c r="D40" s="41"/>
      <c r="E40" s="41"/>
      <c r="I40" s="41"/>
    </row>
    <row r="41" spans="1:22" ht="15.75" x14ac:dyDescent="0.25">
      <c r="A41" s="3" t="s">
        <v>44</v>
      </c>
      <c r="B41" s="2"/>
      <c r="C41" s="2"/>
      <c r="D41" s="2"/>
      <c r="E41" s="2"/>
      <c r="F41" s="2"/>
      <c r="G41" s="2"/>
      <c r="H41" s="2"/>
      <c r="I41" s="2"/>
      <c r="J41" s="2"/>
      <c r="K41" s="2"/>
    </row>
    <row r="42" spans="1:22" ht="15.75" x14ac:dyDescent="0.25">
      <c r="A42" s="1"/>
      <c r="B42" s="2"/>
      <c r="C42" s="2"/>
      <c r="D42" s="2"/>
      <c r="E42" s="2"/>
      <c r="F42" s="2"/>
      <c r="G42" s="32"/>
      <c r="H42" s="2"/>
      <c r="I42" s="33"/>
      <c r="J42" s="2"/>
      <c r="K42" s="2"/>
    </row>
    <row r="43" spans="1:22" ht="15.75" x14ac:dyDescent="0.25">
      <c r="A43" s="10" t="s">
        <v>1</v>
      </c>
      <c r="B43" s="61" t="s">
        <v>2</v>
      </c>
      <c r="C43" s="61"/>
      <c r="D43" s="62" t="s">
        <v>3</v>
      </c>
      <c r="E43" s="62"/>
      <c r="F43" s="62" t="s">
        <v>4</v>
      </c>
      <c r="G43" s="62"/>
      <c r="H43" s="62" t="s">
        <v>5</v>
      </c>
      <c r="I43" s="62"/>
      <c r="J43" s="62" t="s">
        <v>6</v>
      </c>
      <c r="K43" s="62"/>
      <c r="L43" s="62" t="s">
        <v>45</v>
      </c>
      <c r="M43" s="62"/>
      <c r="N43" s="62" t="s">
        <v>46</v>
      </c>
      <c r="O43" s="62"/>
      <c r="P43" s="61" t="s">
        <v>7</v>
      </c>
      <c r="Q43" s="61"/>
    </row>
    <row r="44" spans="1:22" ht="15.75" x14ac:dyDescent="0.25">
      <c r="A44" s="8"/>
      <c r="B44" s="18" t="s">
        <v>8</v>
      </c>
      <c r="C44" s="13" t="s">
        <v>9</v>
      </c>
      <c r="D44" s="13" t="s">
        <v>8</v>
      </c>
      <c r="E44" s="13" t="s">
        <v>9</v>
      </c>
      <c r="F44" s="13" t="s">
        <v>8</v>
      </c>
      <c r="G44" s="14" t="s">
        <v>9</v>
      </c>
      <c r="H44" s="13" t="s">
        <v>8</v>
      </c>
      <c r="I44" s="14" t="s">
        <v>9</v>
      </c>
      <c r="J44" s="13" t="s">
        <v>8</v>
      </c>
      <c r="K44" s="14" t="s">
        <v>9</v>
      </c>
      <c r="L44" s="13" t="s">
        <v>8</v>
      </c>
      <c r="M44" s="14" t="s">
        <v>9</v>
      </c>
      <c r="N44" s="13" t="s">
        <v>8</v>
      </c>
      <c r="O44" s="14" t="s">
        <v>9</v>
      </c>
      <c r="P44" s="13" t="s">
        <v>8</v>
      </c>
      <c r="Q44" s="13" t="s">
        <v>9</v>
      </c>
    </row>
    <row r="45" spans="1:22" ht="15.75" x14ac:dyDescent="0.25">
      <c r="A45" s="8" t="s">
        <v>10</v>
      </c>
      <c r="B45" s="11"/>
      <c r="C45" s="19"/>
      <c r="D45" s="19"/>
      <c r="E45" s="19"/>
      <c r="F45" s="19"/>
      <c r="G45" s="12"/>
      <c r="H45" s="19"/>
      <c r="I45" s="12"/>
      <c r="J45" s="19"/>
      <c r="K45" s="12"/>
      <c r="L45" s="19"/>
      <c r="M45" s="12"/>
      <c r="N45" s="19"/>
      <c r="O45" s="12"/>
      <c r="P45" s="19"/>
      <c r="Q45" s="19"/>
    </row>
    <row r="46" spans="1:22" ht="15.75" x14ac:dyDescent="0.25">
      <c r="A46" s="15" t="s">
        <v>11</v>
      </c>
      <c r="B46" s="28"/>
      <c r="C46" s="29"/>
      <c r="D46" s="29"/>
      <c r="E46" s="29"/>
      <c r="F46" s="29"/>
      <c r="G46" s="29"/>
      <c r="H46" s="27"/>
      <c r="I46" s="27"/>
      <c r="J46" s="23">
        <v>997000</v>
      </c>
      <c r="K46" s="23">
        <v>997000</v>
      </c>
      <c r="L46" s="21">
        <v>997000</v>
      </c>
      <c r="M46" s="21">
        <v>997000</v>
      </c>
      <c r="N46" s="21">
        <v>997000</v>
      </c>
      <c r="O46" s="21">
        <v>997000</v>
      </c>
      <c r="P46" s="29"/>
      <c r="Q46" s="29"/>
    </row>
    <row r="47" spans="1:22" ht="15.75" x14ac:dyDescent="0.25">
      <c r="A47" s="15" t="s">
        <v>12</v>
      </c>
      <c r="B47" s="30"/>
      <c r="C47" s="27"/>
      <c r="D47" s="27"/>
      <c r="E47" s="27"/>
      <c r="F47" s="27"/>
      <c r="G47" s="27"/>
      <c r="H47" s="27"/>
      <c r="I47" s="27"/>
      <c r="J47" s="27"/>
      <c r="K47" s="27"/>
      <c r="L47" s="27"/>
      <c r="M47" s="27"/>
      <c r="N47" s="27"/>
      <c r="O47" s="27"/>
      <c r="P47" s="29"/>
      <c r="Q47" s="29"/>
    </row>
    <row r="48" spans="1:22" ht="15.75" x14ac:dyDescent="0.25">
      <c r="A48" s="15" t="s">
        <v>13</v>
      </c>
      <c r="B48" s="24">
        <v>3279413.1376521587</v>
      </c>
      <c r="C48" s="23">
        <v>3609547.9999999995</v>
      </c>
      <c r="D48" s="24">
        <v>1814205.3946958096</v>
      </c>
      <c r="E48" s="23">
        <v>1996804</v>
      </c>
      <c r="F48" s="24">
        <v>2748045.5638181362</v>
      </c>
      <c r="G48" s="23">
        <v>3024711.0000000005</v>
      </c>
      <c r="H48" s="24">
        <v>1725089.2138338927</v>
      </c>
      <c r="I48" s="23">
        <v>1898763.9999999998</v>
      </c>
      <c r="J48" s="24">
        <v>0</v>
      </c>
      <c r="K48" s="23">
        <v>0</v>
      </c>
      <c r="L48" s="24">
        <v>0</v>
      </c>
      <c r="M48" s="23">
        <v>0</v>
      </c>
      <c r="N48" s="24">
        <v>0</v>
      </c>
      <c r="O48" s="23">
        <v>0</v>
      </c>
      <c r="P48" s="29"/>
      <c r="Q48" s="29"/>
      <c r="U48" s="39"/>
      <c r="V48" s="39"/>
    </row>
    <row r="49" spans="1:22" ht="15.75" x14ac:dyDescent="0.25">
      <c r="A49" s="15" t="s">
        <v>14</v>
      </c>
      <c r="B49" s="24">
        <v>18000486.89900225</v>
      </c>
      <c r="C49" s="23">
        <v>19769582</v>
      </c>
      <c r="D49" s="24">
        <v>15724299.139254406</v>
      </c>
      <c r="E49" s="23">
        <v>17269691</v>
      </c>
      <c r="F49" s="24">
        <v>19261875.839142941</v>
      </c>
      <c r="G49" s="23">
        <v>21154937.030000001</v>
      </c>
      <c r="H49" s="24">
        <v>10439632.582600228</v>
      </c>
      <c r="I49" s="23">
        <v>11465645.000000002</v>
      </c>
      <c r="J49" s="27"/>
      <c r="K49" s="27"/>
      <c r="L49" s="27"/>
      <c r="M49" s="27"/>
      <c r="N49" s="27"/>
      <c r="O49" s="27"/>
      <c r="P49" s="29"/>
      <c r="Q49" s="29"/>
      <c r="U49" s="39"/>
      <c r="V49" s="39"/>
    </row>
    <row r="50" spans="1:22" ht="15.75" x14ac:dyDescent="0.25">
      <c r="A50" s="15" t="s">
        <v>15</v>
      </c>
      <c r="B50" s="24">
        <v>4635309.228789445</v>
      </c>
      <c r="C50" s="23">
        <v>5103016</v>
      </c>
      <c r="D50" s="24">
        <v>3179214.4686128856</v>
      </c>
      <c r="E50" s="23">
        <v>3499999.9999999991</v>
      </c>
      <c r="F50" s="24">
        <v>4721203.4467753852</v>
      </c>
      <c r="G50" s="23">
        <v>5197577.0199999996</v>
      </c>
      <c r="H50" s="24">
        <v>3045569.3758223099</v>
      </c>
      <c r="I50" s="23">
        <v>3352869.9999999991</v>
      </c>
      <c r="J50" s="27"/>
      <c r="K50" s="27"/>
      <c r="L50" s="27"/>
      <c r="M50" s="27"/>
      <c r="N50" s="27"/>
      <c r="O50" s="27"/>
      <c r="P50" s="27"/>
      <c r="Q50" s="27"/>
      <c r="U50" s="39"/>
      <c r="V50" s="39"/>
    </row>
    <row r="51" spans="1:22" ht="15.75" x14ac:dyDescent="0.25">
      <c r="A51" s="15" t="s">
        <v>16</v>
      </c>
      <c r="B51" s="24">
        <v>250018.99999999994</v>
      </c>
      <c r="C51" s="23">
        <v>250018.99999999994</v>
      </c>
      <c r="D51" s="24">
        <v>84252</v>
      </c>
      <c r="E51" s="23">
        <v>84252</v>
      </c>
      <c r="F51" s="24">
        <v>122927.01999999999</v>
      </c>
      <c r="G51" s="23">
        <v>122927.01999999999</v>
      </c>
      <c r="H51" s="24">
        <v>86394</v>
      </c>
      <c r="I51" s="23">
        <v>86394</v>
      </c>
      <c r="J51" s="24">
        <v>0</v>
      </c>
      <c r="K51" s="23">
        <v>0</v>
      </c>
      <c r="L51" s="24">
        <v>0</v>
      </c>
      <c r="M51" s="23">
        <v>0</v>
      </c>
      <c r="N51" s="24">
        <v>0</v>
      </c>
      <c r="O51" s="23">
        <v>0</v>
      </c>
      <c r="P51" s="29"/>
      <c r="Q51" s="29"/>
    </row>
    <row r="52" spans="1:22" ht="15.75" x14ac:dyDescent="0.25">
      <c r="A52" s="15" t="s">
        <v>17</v>
      </c>
      <c r="B52" s="24">
        <v>1206247</v>
      </c>
      <c r="C52" s="24">
        <v>1206247</v>
      </c>
      <c r="D52" s="24">
        <v>1583460</v>
      </c>
      <c r="E52" s="23">
        <v>1583460</v>
      </c>
      <c r="F52" s="24">
        <v>1784022.9800000002</v>
      </c>
      <c r="G52" s="23">
        <v>1784022.9800000002</v>
      </c>
      <c r="H52" s="24">
        <v>875749</v>
      </c>
      <c r="I52" s="23">
        <v>875749</v>
      </c>
      <c r="J52" s="27"/>
      <c r="K52" s="27"/>
      <c r="L52" s="27"/>
      <c r="M52" s="27"/>
      <c r="N52" s="27"/>
      <c r="O52" s="27"/>
      <c r="P52" s="29"/>
      <c r="Q52" s="29"/>
    </row>
    <row r="53" spans="1:22" ht="15.75" x14ac:dyDescent="0.25">
      <c r="A53" s="15" t="s">
        <v>18</v>
      </c>
      <c r="B53" s="24">
        <v>4354726.5</v>
      </c>
      <c r="C53" s="24">
        <v>4354726.5</v>
      </c>
      <c r="D53" s="24">
        <v>3152506.95</v>
      </c>
      <c r="E53" s="24">
        <v>3152506.95</v>
      </c>
      <c r="F53" s="24">
        <v>3683786.38</v>
      </c>
      <c r="G53" s="23">
        <v>3683786.38</v>
      </c>
      <c r="H53" s="24">
        <v>3144402.45</v>
      </c>
      <c r="I53" s="23">
        <v>3144402.45</v>
      </c>
      <c r="J53" s="24">
        <v>1374988.45</v>
      </c>
      <c r="K53" s="23">
        <v>1374988.45</v>
      </c>
      <c r="L53" s="24">
        <v>453669.36</v>
      </c>
      <c r="M53" s="24">
        <v>453669.36</v>
      </c>
      <c r="N53" s="24">
        <v>287120.90000000002</v>
      </c>
      <c r="O53" s="44">
        <v>287120.90000000002</v>
      </c>
      <c r="P53" s="36"/>
      <c r="Q53" s="29"/>
    </row>
    <row r="54" spans="1:22" ht="15.75" x14ac:dyDescent="0.25">
      <c r="A54" s="8" t="s">
        <v>19</v>
      </c>
      <c r="B54" s="8"/>
      <c r="C54" s="8"/>
      <c r="D54" s="8"/>
      <c r="E54" s="8"/>
      <c r="F54" s="8"/>
      <c r="G54" s="8"/>
      <c r="H54" s="8"/>
      <c r="I54" s="8"/>
      <c r="J54" s="8"/>
      <c r="K54" s="8"/>
      <c r="L54" s="8"/>
      <c r="M54" s="8"/>
      <c r="N54" s="8"/>
      <c r="O54" s="8"/>
      <c r="P54" s="8"/>
      <c r="Q54" s="8"/>
    </row>
    <row r="55" spans="1:22" ht="15.75" x14ac:dyDescent="0.25">
      <c r="A55" s="15" t="s">
        <v>20</v>
      </c>
      <c r="B55" s="24">
        <v>314129.58858105325</v>
      </c>
      <c r="C55" s="17">
        <v>999000</v>
      </c>
      <c r="D55" s="24">
        <v>44651.052631140708</v>
      </c>
      <c r="E55" s="17">
        <v>142000</v>
      </c>
      <c r="F55" s="24">
        <v>249039.6738300242</v>
      </c>
      <c r="G55" s="23">
        <v>792000</v>
      </c>
      <c r="H55" s="24">
        <v>28928.851000457358</v>
      </c>
      <c r="I55" s="25">
        <v>92000</v>
      </c>
      <c r="J55" s="24">
        <v>0</v>
      </c>
      <c r="K55" s="25">
        <v>0</v>
      </c>
      <c r="L55" s="24">
        <v>0</v>
      </c>
      <c r="M55" s="23">
        <v>0</v>
      </c>
      <c r="N55" s="24">
        <v>0</v>
      </c>
      <c r="O55" s="23">
        <v>0</v>
      </c>
      <c r="P55" s="27"/>
      <c r="Q55" s="27"/>
    </row>
    <row r="56" spans="1:22" ht="15.75" x14ac:dyDescent="0.25">
      <c r="A56" s="8" t="s">
        <v>21</v>
      </c>
      <c r="B56" s="8"/>
      <c r="C56" s="8"/>
      <c r="D56" s="8"/>
      <c r="E56" s="8"/>
      <c r="F56" s="8"/>
      <c r="G56" s="8"/>
      <c r="H56" s="8"/>
      <c r="I56" s="8"/>
      <c r="J56" s="8"/>
      <c r="K56" s="8"/>
      <c r="L56" s="8"/>
      <c r="M56" s="8"/>
      <c r="N56" s="8"/>
      <c r="O56" s="8"/>
      <c r="P56" s="8"/>
      <c r="Q56" s="8"/>
    </row>
    <row r="57" spans="1:22" ht="15.75" x14ac:dyDescent="0.25">
      <c r="A57" s="15" t="s">
        <v>22</v>
      </c>
      <c r="B57" s="24">
        <v>10690.770417782247</v>
      </c>
      <c r="C57" s="17">
        <v>64270.959999999992</v>
      </c>
      <c r="D57" s="24">
        <v>0</v>
      </c>
      <c r="E57" s="20">
        <v>0</v>
      </c>
      <c r="F57" s="24">
        <v>0</v>
      </c>
      <c r="G57" s="23">
        <v>0</v>
      </c>
      <c r="H57" s="24">
        <v>13305.274295817802</v>
      </c>
      <c r="I57" s="23">
        <v>79988.88</v>
      </c>
      <c r="J57" s="34"/>
      <c r="K57" s="35"/>
      <c r="L57" s="27"/>
      <c r="M57" s="27"/>
      <c r="N57" s="27"/>
      <c r="O57" s="27"/>
      <c r="P57" s="27"/>
      <c r="Q57" s="27"/>
      <c r="U57" s="39"/>
      <c r="V57" s="39"/>
    </row>
    <row r="58" spans="1:22" ht="15.75" x14ac:dyDescent="0.25">
      <c r="A58" s="8" t="s">
        <v>23</v>
      </c>
      <c r="B58" s="8"/>
      <c r="C58" s="8"/>
      <c r="D58" s="8"/>
      <c r="E58" s="8"/>
      <c r="F58" s="8"/>
      <c r="G58" s="8"/>
      <c r="H58" s="8"/>
      <c r="I58" s="8"/>
      <c r="J58" s="8"/>
      <c r="K58" s="8"/>
      <c r="L58" s="8"/>
      <c r="M58" s="8"/>
      <c r="N58" s="8"/>
      <c r="O58" s="8"/>
      <c r="P58" s="8"/>
      <c r="Q58" s="8"/>
      <c r="U58" s="39"/>
      <c r="V58" s="39"/>
    </row>
    <row r="59" spans="1:22" ht="15.75" x14ac:dyDescent="0.25">
      <c r="A59" s="15" t="s">
        <v>24</v>
      </c>
      <c r="B59" s="24">
        <v>264006.15399983071</v>
      </c>
      <c r="C59" s="23">
        <v>290907.34999999998</v>
      </c>
      <c r="D59" s="24">
        <v>331587.99806379294</v>
      </c>
      <c r="E59" s="23">
        <v>341750</v>
      </c>
      <c r="F59" s="24">
        <v>155328.5</v>
      </c>
      <c r="G59" s="23">
        <v>155328.5</v>
      </c>
      <c r="H59" s="24">
        <v>80728.807936376339</v>
      </c>
      <c r="I59" s="25">
        <v>83553.5</v>
      </c>
      <c r="J59" s="34"/>
      <c r="K59" s="35"/>
      <c r="L59" s="27"/>
      <c r="M59" s="27"/>
      <c r="N59" s="27"/>
      <c r="O59" s="27"/>
      <c r="P59" s="27"/>
      <c r="Q59" s="27"/>
      <c r="U59" s="39"/>
      <c r="V59" s="39"/>
    </row>
    <row r="60" spans="1:22" ht="15.75" x14ac:dyDescent="0.25">
      <c r="A60" s="8" t="s">
        <v>25</v>
      </c>
      <c r="B60" s="8"/>
      <c r="C60" s="8"/>
      <c r="D60" s="8"/>
      <c r="E60" s="8"/>
      <c r="F60" s="8"/>
      <c r="G60" s="8"/>
      <c r="H60" s="8"/>
      <c r="I60" s="8"/>
      <c r="J60" s="8"/>
      <c r="K60" s="8"/>
      <c r="L60" s="8"/>
      <c r="M60" s="8"/>
      <c r="N60" s="8"/>
      <c r="O60" s="8"/>
      <c r="P60" s="8"/>
      <c r="Q60" s="8"/>
      <c r="U60" s="39"/>
      <c r="V60" s="39"/>
    </row>
    <row r="61" spans="1:22" ht="15.75" x14ac:dyDescent="0.25">
      <c r="A61" s="15" t="s">
        <v>26</v>
      </c>
      <c r="B61" s="24">
        <v>44027.420380341449</v>
      </c>
      <c r="C61" s="23">
        <v>161642</v>
      </c>
      <c r="D61" s="24">
        <v>25742.266862239212</v>
      </c>
      <c r="E61" s="17">
        <v>94510</v>
      </c>
      <c r="F61" s="24">
        <v>36345.324363172957</v>
      </c>
      <c r="G61" s="23">
        <v>133438</v>
      </c>
      <c r="H61" s="24">
        <v>23873.766696384158</v>
      </c>
      <c r="I61" s="23">
        <v>87650</v>
      </c>
      <c r="J61" s="24">
        <v>0</v>
      </c>
      <c r="K61" s="23">
        <v>0</v>
      </c>
      <c r="L61" s="24">
        <v>0</v>
      </c>
      <c r="M61" s="23">
        <v>0</v>
      </c>
      <c r="N61" s="24">
        <v>0</v>
      </c>
      <c r="O61" s="23">
        <v>0</v>
      </c>
      <c r="P61" s="27"/>
      <c r="Q61" s="27"/>
      <c r="U61" s="39"/>
      <c r="V61" s="39"/>
    </row>
    <row r="62" spans="1:22" ht="15.75" x14ac:dyDescent="0.25">
      <c r="A62" s="15" t="s">
        <v>27</v>
      </c>
      <c r="B62" s="24">
        <v>1017575.5754975299</v>
      </c>
      <c r="C62" s="58">
        <v>1594244.02</v>
      </c>
      <c r="D62" s="24">
        <v>703977.35645926814</v>
      </c>
      <c r="E62" s="24">
        <v>1113204.44</v>
      </c>
      <c r="F62" s="24">
        <v>617161.58875440713</v>
      </c>
      <c r="G62" s="25">
        <v>807804.5</v>
      </c>
      <c r="H62" s="24">
        <v>313053.33323554613</v>
      </c>
      <c r="I62" s="25">
        <v>479925.35</v>
      </c>
      <c r="J62" s="34"/>
      <c r="K62" s="34"/>
      <c r="L62" s="27"/>
      <c r="M62" s="27"/>
      <c r="N62" s="27"/>
      <c r="O62" s="27"/>
      <c r="P62" s="27"/>
      <c r="Q62" s="27"/>
      <c r="U62" s="39"/>
      <c r="V62" s="39"/>
    </row>
    <row r="63" spans="1:22" ht="15.75" x14ac:dyDescent="0.25">
      <c r="A63" s="8" t="s">
        <v>28</v>
      </c>
      <c r="B63" s="8"/>
      <c r="C63" s="8"/>
      <c r="D63" s="8"/>
      <c r="E63" s="8"/>
      <c r="F63" s="8"/>
      <c r="G63" s="8"/>
      <c r="H63" s="8"/>
      <c r="I63" s="8"/>
      <c r="J63" s="8"/>
      <c r="K63" s="8"/>
      <c r="L63" s="8"/>
      <c r="M63" s="8"/>
      <c r="N63" s="8"/>
      <c r="O63" s="8"/>
      <c r="P63" s="8"/>
      <c r="Q63" s="8"/>
      <c r="U63" s="39"/>
      <c r="V63" s="39"/>
    </row>
    <row r="64" spans="1:22" ht="15.75" x14ac:dyDescent="0.25">
      <c r="A64" s="15" t="s">
        <v>29</v>
      </c>
      <c r="B64" s="24">
        <v>20680762.571473487</v>
      </c>
      <c r="C64" s="23">
        <v>42998013.599999972</v>
      </c>
      <c r="D64" s="24">
        <v>14021448.272292042</v>
      </c>
      <c r="E64" s="23">
        <v>29564793.55999998</v>
      </c>
      <c r="F64" s="24">
        <v>15927076.225696027</v>
      </c>
      <c r="G64" s="23">
        <v>32938141.299999956</v>
      </c>
      <c r="H64" s="24">
        <v>8840073.193683669</v>
      </c>
      <c r="I64" s="23">
        <v>17986193.510000002</v>
      </c>
      <c r="J64" s="24">
        <v>0</v>
      </c>
      <c r="K64" s="23">
        <v>0</v>
      </c>
      <c r="L64" s="24">
        <v>0</v>
      </c>
      <c r="M64" s="25">
        <v>0</v>
      </c>
      <c r="N64" s="24">
        <v>0</v>
      </c>
      <c r="O64" s="25">
        <v>0</v>
      </c>
      <c r="P64" s="27"/>
      <c r="Q64" s="27"/>
      <c r="U64" s="39"/>
      <c r="V64" s="39"/>
    </row>
    <row r="65" spans="1:22" ht="15.75" x14ac:dyDescent="0.25">
      <c r="A65" s="15" t="s">
        <v>30</v>
      </c>
      <c r="B65" s="24">
        <v>2669351</v>
      </c>
      <c r="C65" s="23">
        <v>2669351</v>
      </c>
      <c r="D65" s="24">
        <v>1560782</v>
      </c>
      <c r="E65" s="23">
        <v>1560782</v>
      </c>
      <c r="F65" s="24">
        <v>2203632</v>
      </c>
      <c r="G65" s="23">
        <v>2203632</v>
      </c>
      <c r="H65" s="24">
        <v>1447532</v>
      </c>
      <c r="I65" s="23">
        <v>1447532</v>
      </c>
      <c r="J65" s="24">
        <v>0</v>
      </c>
      <c r="K65" s="23">
        <v>0</v>
      </c>
      <c r="L65" s="24">
        <v>0</v>
      </c>
      <c r="M65" s="23">
        <v>0</v>
      </c>
      <c r="N65" s="24">
        <v>0</v>
      </c>
      <c r="O65" s="23">
        <v>0</v>
      </c>
      <c r="P65" s="27"/>
      <c r="Q65" s="27"/>
      <c r="U65" s="39"/>
      <c r="V65" s="39"/>
    </row>
    <row r="66" spans="1:22" ht="15.75" x14ac:dyDescent="0.25">
      <c r="A66" s="8" t="s">
        <v>31</v>
      </c>
      <c r="B66" s="8"/>
      <c r="C66" s="8"/>
      <c r="D66" s="8"/>
      <c r="E66" s="8"/>
      <c r="F66" s="8"/>
      <c r="G66" s="8"/>
      <c r="H66" s="8"/>
      <c r="I66" s="8"/>
      <c r="J66" s="8"/>
      <c r="K66" s="8"/>
      <c r="L66" s="8"/>
      <c r="M66" s="8"/>
      <c r="N66" s="8"/>
      <c r="O66" s="8"/>
      <c r="P66" s="8"/>
      <c r="Q66" s="8"/>
      <c r="U66" s="39"/>
      <c r="V66" s="39"/>
    </row>
    <row r="67" spans="1:22" ht="15.75" x14ac:dyDescent="0.25">
      <c r="A67" s="15" t="s">
        <v>32</v>
      </c>
      <c r="B67" s="26"/>
      <c r="C67" s="26"/>
      <c r="D67" s="26"/>
      <c r="E67" s="26"/>
      <c r="F67" s="26"/>
      <c r="G67" s="26"/>
      <c r="H67" s="26"/>
      <c r="I67" s="26"/>
      <c r="J67" s="26"/>
      <c r="K67" s="26"/>
      <c r="L67" s="26"/>
      <c r="M67" s="26"/>
      <c r="N67" s="26"/>
      <c r="O67" s="26"/>
      <c r="P67" s="23">
        <v>0</v>
      </c>
      <c r="Q67" s="23">
        <v>240379.82999999996</v>
      </c>
      <c r="U67" s="39"/>
      <c r="V67" s="39"/>
    </row>
    <row r="68" spans="1:22" ht="15.75" x14ac:dyDescent="0.25">
      <c r="A68" s="8" t="s">
        <v>33</v>
      </c>
      <c r="B68" s="8"/>
      <c r="C68" s="8"/>
      <c r="D68" s="8"/>
      <c r="E68" s="8"/>
      <c r="F68" s="8"/>
      <c r="G68" s="8"/>
      <c r="H68" s="8"/>
      <c r="I68" s="8"/>
      <c r="J68" s="8"/>
      <c r="K68" s="8"/>
      <c r="L68" s="8"/>
      <c r="M68" s="8"/>
      <c r="N68" s="8"/>
      <c r="O68" s="8"/>
      <c r="P68" s="8"/>
      <c r="Q68" s="8"/>
    </row>
    <row r="69" spans="1:22" ht="15.75" x14ac:dyDescent="0.25">
      <c r="A69" s="16" t="s">
        <v>34</v>
      </c>
      <c r="B69" s="26"/>
      <c r="C69" s="26"/>
      <c r="D69" s="26"/>
      <c r="E69" s="26"/>
      <c r="F69" s="26"/>
      <c r="G69" s="26"/>
      <c r="H69" s="26"/>
      <c r="I69" s="26"/>
      <c r="J69" s="26"/>
      <c r="K69" s="26"/>
      <c r="L69" s="26"/>
      <c r="M69" s="26"/>
      <c r="N69" s="26"/>
      <c r="O69" s="26"/>
      <c r="P69" s="23">
        <v>47100.583401316369</v>
      </c>
      <c r="Q69" s="23">
        <v>93497.980000000025</v>
      </c>
    </row>
    <row r="70" spans="1:22" ht="15.75" x14ac:dyDescent="0.25">
      <c r="A70" s="8" t="s">
        <v>35</v>
      </c>
      <c r="B70" s="8"/>
      <c r="C70" s="8"/>
      <c r="D70" s="8"/>
      <c r="E70" s="8"/>
      <c r="F70" s="8"/>
      <c r="G70" s="8"/>
      <c r="H70" s="8"/>
      <c r="I70" s="8"/>
      <c r="J70" s="8"/>
      <c r="K70" s="8"/>
      <c r="L70" s="8"/>
      <c r="M70" s="8"/>
      <c r="N70" s="8"/>
      <c r="O70" s="8"/>
      <c r="P70" s="8"/>
      <c r="Q70" s="8"/>
    </row>
    <row r="71" spans="1:22" ht="15.75" x14ac:dyDescent="0.25">
      <c r="A71" s="16" t="s">
        <v>36</v>
      </c>
      <c r="B71" s="26"/>
      <c r="C71" s="26"/>
      <c r="D71" s="26"/>
      <c r="E71" s="26"/>
      <c r="F71" s="26"/>
      <c r="G71" s="26"/>
      <c r="H71" s="26"/>
      <c r="I71" s="26"/>
      <c r="J71" s="26"/>
      <c r="K71" s="26"/>
      <c r="L71" s="26"/>
      <c r="M71" s="26"/>
      <c r="N71" s="26"/>
      <c r="O71" s="26"/>
      <c r="P71" s="23">
        <v>51020.169323663846</v>
      </c>
      <c r="Q71" s="23">
        <v>152887.04999999996</v>
      </c>
    </row>
    <row r="72" spans="1:22" ht="15.75" x14ac:dyDescent="0.25">
      <c r="A72" s="8" t="s">
        <v>47</v>
      </c>
      <c r="B72" s="8"/>
      <c r="C72" s="8"/>
      <c r="D72" s="8"/>
      <c r="E72" s="8"/>
      <c r="F72" s="8"/>
      <c r="G72" s="8"/>
      <c r="H72" s="8"/>
      <c r="I72" s="8"/>
      <c r="J72" s="8"/>
      <c r="K72" s="8"/>
      <c r="L72" s="8"/>
      <c r="M72" s="8"/>
      <c r="N72" s="8"/>
      <c r="O72" s="8"/>
      <c r="P72" s="8"/>
      <c r="Q72" s="8"/>
    </row>
    <row r="73" spans="1:22" ht="15.75" x14ac:dyDescent="0.25">
      <c r="A73" s="16" t="s">
        <v>38</v>
      </c>
      <c r="B73" s="26"/>
      <c r="C73" s="26"/>
      <c r="D73" s="26"/>
      <c r="E73" s="26"/>
      <c r="F73" s="26"/>
      <c r="G73" s="26"/>
      <c r="H73" s="26"/>
      <c r="I73" s="26"/>
      <c r="J73" s="26"/>
      <c r="K73" s="26"/>
      <c r="L73" s="26"/>
      <c r="M73" s="26"/>
      <c r="N73" s="26"/>
      <c r="O73" s="26"/>
      <c r="P73" s="23">
        <v>5301220.5920028109</v>
      </c>
      <c r="Q73" s="23">
        <v>6101323.7799999984</v>
      </c>
    </row>
    <row r="74" spans="1:22" ht="15.75" x14ac:dyDescent="0.25">
      <c r="A74" s="4" t="s">
        <v>39</v>
      </c>
      <c r="B74" s="22">
        <f t="shared" ref="B74:K74" si="1">SUM(B46:B53,B55,B57,B59,B61:B62,B64:B65,B67:B67,B69,B73,B71)</f>
        <v>56726744.845793881</v>
      </c>
      <c r="C74" s="22">
        <f t="shared" si="1"/>
        <v>83070567.429999977</v>
      </c>
      <c r="D74" s="22">
        <f t="shared" si="1"/>
        <v>42226126.898871586</v>
      </c>
      <c r="E74" s="22">
        <f t="shared" si="1"/>
        <v>60403753.949999981</v>
      </c>
      <c r="F74" s="22">
        <f t="shared" si="1"/>
        <v>51510444.542380095</v>
      </c>
      <c r="G74" s="22">
        <f t="shared" si="1"/>
        <v>71998305.729999959</v>
      </c>
      <c r="H74" s="22">
        <f t="shared" si="1"/>
        <v>30064331.849104684</v>
      </c>
      <c r="I74" s="22">
        <f t="shared" si="1"/>
        <v>41080667.689999998</v>
      </c>
      <c r="J74" s="22">
        <f t="shared" si="1"/>
        <v>2371988.4500000002</v>
      </c>
      <c r="K74" s="22">
        <f t="shared" si="1"/>
        <v>2371988.4500000002</v>
      </c>
      <c r="L74" s="22">
        <f t="shared" ref="L74:O74" si="2">SUM(L46:L53,L55,L57,L59,L61:L62,L64:L65,L67:L67,L69,L73,L71)</f>
        <v>1450669.3599999999</v>
      </c>
      <c r="M74" s="22">
        <f t="shared" si="2"/>
        <v>1450669.3599999999</v>
      </c>
      <c r="N74" s="22">
        <f t="shared" si="2"/>
        <v>1284120.8999999999</v>
      </c>
      <c r="O74" s="22">
        <f t="shared" si="2"/>
        <v>1284120.8999999999</v>
      </c>
      <c r="P74" s="22">
        <f>SUM(P46:P53,P55,P57,P59,P61:P62,P64:P65,P67:P67,P69,P73,P71)</f>
        <v>5399341.3447277918</v>
      </c>
      <c r="Q74" s="22">
        <f>SUM(Q46:Q53,Q55,Q57,Q59,Q61:Q62,Q64:Q65,Q67:Q67,Q69,Q73,Q71)</f>
        <v>6588088.6399999978</v>
      </c>
    </row>
    <row r="75" spans="1:22" ht="15.75" x14ac:dyDescent="0.25">
      <c r="A75" s="1"/>
      <c r="B75" s="6" t="s">
        <v>8</v>
      </c>
      <c r="C75" s="6" t="s">
        <v>9</v>
      </c>
      <c r="D75" s="17"/>
      <c r="E75" s="17"/>
      <c r="F75" s="17"/>
      <c r="G75" s="17" t="s">
        <v>40</v>
      </c>
      <c r="H75" s="17"/>
      <c r="I75" s="2"/>
    </row>
    <row r="76" spans="1:22" ht="15.75" x14ac:dyDescent="0.25">
      <c r="A76" s="7" t="s">
        <v>41</v>
      </c>
      <c r="B76" s="5">
        <f>SUM(B74,D74,F74,H74,J74,L74,N74,P74)</f>
        <v>191033768.19087803</v>
      </c>
      <c r="C76" s="5">
        <f>SUM(C74,E74,G74,I74,K74,M74,O74,Q74)</f>
        <v>268248162.14999992</v>
      </c>
      <c r="D76" s="2"/>
      <c r="E76" s="2"/>
      <c r="F76" s="2"/>
      <c r="G76" s="2"/>
      <c r="H76" s="2"/>
      <c r="I76" s="2"/>
    </row>
    <row r="77" spans="1:22" ht="15.75" x14ac:dyDescent="0.25">
      <c r="A77" s="1"/>
      <c r="B77" s="2"/>
      <c r="C77" s="2"/>
      <c r="D77" s="2"/>
      <c r="E77" s="2"/>
      <c r="F77" s="2"/>
      <c r="G77" s="2"/>
      <c r="H77" s="2"/>
      <c r="I77" s="2"/>
    </row>
    <row r="78" spans="1:22" ht="15.75" x14ac:dyDescent="0.25">
      <c r="A78" s="1" t="s">
        <v>42</v>
      </c>
      <c r="B78" s="2"/>
      <c r="C78" s="2"/>
      <c r="D78" s="2"/>
      <c r="E78" s="2"/>
      <c r="F78" s="2"/>
      <c r="G78" s="2"/>
      <c r="H78" s="2"/>
      <c r="I78" s="2"/>
    </row>
    <row r="79" spans="1:22" ht="15.75" x14ac:dyDescent="0.25">
      <c r="A79" s="1" t="s">
        <v>43</v>
      </c>
      <c r="B79" s="2"/>
      <c r="C79" s="2"/>
      <c r="D79" s="2"/>
      <c r="E79" s="2"/>
      <c r="F79" s="2"/>
      <c r="G79" s="2"/>
      <c r="H79" s="2"/>
    </row>
    <row r="81" spans="1:22" ht="15.75" x14ac:dyDescent="0.25">
      <c r="A81" s="3" t="s">
        <v>48</v>
      </c>
      <c r="B81" s="2"/>
      <c r="C81" s="2"/>
      <c r="D81" s="2"/>
      <c r="E81" s="2"/>
      <c r="F81" s="2"/>
      <c r="G81" s="2"/>
      <c r="H81" s="2"/>
      <c r="I81" s="2"/>
      <c r="J81" s="2"/>
      <c r="K81" s="2"/>
    </row>
    <row r="82" spans="1:22" ht="15.75" x14ac:dyDescent="0.25">
      <c r="A82" s="1"/>
      <c r="B82" s="2"/>
      <c r="C82" s="2"/>
      <c r="D82" s="2"/>
      <c r="E82" s="2"/>
      <c r="F82" s="2"/>
      <c r="G82" s="32"/>
      <c r="H82" s="2"/>
      <c r="I82" s="33"/>
      <c r="J82" s="2"/>
      <c r="K82" s="2"/>
    </row>
    <row r="83" spans="1:22" ht="15.75" x14ac:dyDescent="0.25">
      <c r="A83" s="10" t="s">
        <v>1</v>
      </c>
      <c r="B83" s="61" t="s">
        <v>49</v>
      </c>
      <c r="C83" s="61"/>
      <c r="D83" s="62" t="s">
        <v>50</v>
      </c>
      <c r="E83" s="62"/>
      <c r="F83" s="62" t="s">
        <v>3</v>
      </c>
      <c r="G83" s="62"/>
      <c r="H83" s="62" t="s">
        <v>4</v>
      </c>
      <c r="I83" s="62"/>
      <c r="J83" s="62" t="s">
        <v>5</v>
      </c>
      <c r="K83" s="62"/>
      <c r="L83" s="62" t="s">
        <v>6</v>
      </c>
      <c r="M83" s="62"/>
      <c r="N83" s="62" t="s">
        <v>45</v>
      </c>
      <c r="O83" s="62"/>
      <c r="P83" s="62" t="s">
        <v>46</v>
      </c>
      <c r="Q83" s="62"/>
      <c r="R83" s="61" t="s">
        <v>7</v>
      </c>
      <c r="S83" s="61"/>
    </row>
    <row r="84" spans="1:22" ht="15.75" x14ac:dyDescent="0.25">
      <c r="A84" s="8"/>
      <c r="B84" s="18" t="s">
        <v>8</v>
      </c>
      <c r="C84" s="13" t="s">
        <v>9</v>
      </c>
      <c r="D84" s="13" t="s">
        <v>8</v>
      </c>
      <c r="E84" s="13" t="s">
        <v>9</v>
      </c>
      <c r="F84" s="13" t="s">
        <v>8</v>
      </c>
      <c r="G84" s="13" t="s">
        <v>9</v>
      </c>
      <c r="H84" s="13" t="s">
        <v>8</v>
      </c>
      <c r="I84" s="14" t="s">
        <v>9</v>
      </c>
      <c r="J84" s="13" t="s">
        <v>8</v>
      </c>
      <c r="K84" s="14" t="s">
        <v>9</v>
      </c>
      <c r="L84" s="13" t="s">
        <v>8</v>
      </c>
      <c r="M84" s="14" t="s">
        <v>9</v>
      </c>
      <c r="N84" s="13" t="s">
        <v>8</v>
      </c>
      <c r="O84" s="14" t="s">
        <v>9</v>
      </c>
      <c r="P84" s="13" t="s">
        <v>8</v>
      </c>
      <c r="Q84" s="14" t="s">
        <v>9</v>
      </c>
      <c r="R84" s="13" t="s">
        <v>8</v>
      </c>
      <c r="S84" s="13" t="s">
        <v>9</v>
      </c>
    </row>
    <row r="85" spans="1:22" ht="15.75" x14ac:dyDescent="0.25">
      <c r="A85" s="8" t="s">
        <v>10</v>
      </c>
      <c r="B85" s="11"/>
      <c r="C85" s="19"/>
      <c r="D85" s="19"/>
      <c r="E85" s="19"/>
      <c r="F85" s="19"/>
      <c r="G85" s="19"/>
      <c r="H85" s="19"/>
      <c r="I85" s="12"/>
      <c r="J85" s="19"/>
      <c r="K85" s="12"/>
      <c r="L85" s="19"/>
      <c r="M85" s="12"/>
      <c r="N85" s="19"/>
      <c r="O85" s="12"/>
      <c r="P85" s="19"/>
      <c r="Q85" s="12"/>
      <c r="R85" s="19"/>
      <c r="S85" s="19"/>
    </row>
    <row r="86" spans="1:22" ht="15.75" x14ac:dyDescent="0.25">
      <c r="A86" s="15" t="s">
        <v>11</v>
      </c>
      <c r="B86" s="57"/>
      <c r="C86" s="29"/>
      <c r="D86" s="24">
        <v>997000</v>
      </c>
      <c r="E86" s="24">
        <v>997000</v>
      </c>
      <c r="F86" s="29"/>
      <c r="G86" s="29"/>
      <c r="H86" s="29"/>
      <c r="I86" s="29"/>
      <c r="J86" s="27"/>
      <c r="K86" s="27"/>
      <c r="L86" s="27"/>
      <c r="M86" s="27"/>
      <c r="N86" s="27"/>
      <c r="O86" s="27"/>
      <c r="P86" s="27"/>
      <c r="Q86" s="27"/>
      <c r="R86" s="29"/>
      <c r="S86" s="29"/>
    </row>
    <row r="87" spans="1:22" ht="15.75" x14ac:dyDescent="0.25">
      <c r="A87" s="15" t="s">
        <v>12</v>
      </c>
      <c r="B87" s="57"/>
      <c r="C87" s="27"/>
      <c r="D87" s="23">
        <v>4332062</v>
      </c>
      <c r="E87" s="23">
        <v>4332062</v>
      </c>
      <c r="F87" s="27"/>
      <c r="G87" s="27"/>
      <c r="H87" s="27"/>
      <c r="I87" s="27"/>
      <c r="J87" s="27"/>
      <c r="K87" s="27"/>
      <c r="L87" s="23">
        <v>4343355</v>
      </c>
      <c r="M87" s="23">
        <v>4343355</v>
      </c>
      <c r="N87" s="27"/>
      <c r="O87" s="27"/>
      <c r="P87" s="27"/>
      <c r="Q87" s="27"/>
      <c r="R87" s="29"/>
      <c r="S87" s="29"/>
    </row>
    <row r="88" spans="1:22" ht="15.75" x14ac:dyDescent="0.25">
      <c r="A88" s="15" t="s">
        <v>13</v>
      </c>
      <c r="B88" s="24">
        <v>546214.85334095603</v>
      </c>
      <c r="C88" s="23">
        <v>601591.33333333337</v>
      </c>
      <c r="D88" s="24">
        <v>3033178.5899942233</v>
      </c>
      <c r="E88" s="23">
        <v>3340689</v>
      </c>
      <c r="F88" s="24">
        <v>1692107.4735580019</v>
      </c>
      <c r="G88" s="23">
        <v>1863461</v>
      </c>
      <c r="H88" s="24">
        <v>2463847.2163321646</v>
      </c>
      <c r="I88" s="25">
        <v>2713352</v>
      </c>
      <c r="J88" s="24">
        <v>1943811.3444294413</v>
      </c>
      <c r="K88" s="23">
        <v>2140654</v>
      </c>
      <c r="L88" s="24">
        <v>3577094.719042222</v>
      </c>
      <c r="M88" s="23">
        <v>3939334</v>
      </c>
      <c r="N88" s="24">
        <v>1265007.3398307709</v>
      </c>
      <c r="O88" s="23">
        <v>1393110</v>
      </c>
      <c r="P88" s="24">
        <v>1084568.7000211992</v>
      </c>
      <c r="Q88" s="23">
        <v>1194399</v>
      </c>
      <c r="R88" s="29"/>
      <c r="S88" s="29"/>
      <c r="U88" s="39"/>
      <c r="V88" s="39"/>
    </row>
    <row r="89" spans="1:22" ht="15.75" x14ac:dyDescent="0.25">
      <c r="A89" s="15" t="s">
        <v>14</v>
      </c>
      <c r="B89" s="24">
        <v>2991632.0084237703</v>
      </c>
      <c r="C89" s="23">
        <v>3294930.3333333335</v>
      </c>
      <c r="D89" s="24">
        <v>15853743.16149316</v>
      </c>
      <c r="E89" s="23">
        <v>17461031</v>
      </c>
      <c r="F89" s="24">
        <v>13266961.877204152</v>
      </c>
      <c r="G89" s="23">
        <v>14611788</v>
      </c>
      <c r="H89" s="24">
        <v>15126048.667554729</v>
      </c>
      <c r="I89" s="25">
        <v>16659324</v>
      </c>
      <c r="J89" s="24">
        <v>13370500.522214955</v>
      </c>
      <c r="K89" s="23">
        <v>14725822</v>
      </c>
      <c r="L89" s="24">
        <v>14739319.107878704</v>
      </c>
      <c r="M89" s="23">
        <v>16233393</v>
      </c>
      <c r="N89" s="24">
        <v>4744391.4211197933</v>
      </c>
      <c r="O89" s="23">
        <v>5225314</v>
      </c>
      <c r="P89" s="24">
        <v>4404475.5222652052</v>
      </c>
      <c r="Q89" s="23">
        <v>4850942</v>
      </c>
      <c r="R89" s="29"/>
      <c r="S89" s="29"/>
      <c r="U89" s="39"/>
      <c r="V89" s="39"/>
    </row>
    <row r="90" spans="1:22" ht="15.75" x14ac:dyDescent="0.25">
      <c r="A90" s="15" t="s">
        <v>15</v>
      </c>
      <c r="B90" s="24">
        <v>772213.89936816238</v>
      </c>
      <c r="C90" s="23">
        <v>850502.66666666663</v>
      </c>
      <c r="D90" s="24">
        <v>4491767.5847783769</v>
      </c>
      <c r="E90" s="23">
        <v>4947153</v>
      </c>
      <c r="F90" s="24">
        <v>3177825.0130376644</v>
      </c>
      <c r="G90" s="23">
        <v>3500000</v>
      </c>
      <c r="H90" s="24">
        <v>4719140.0565112187</v>
      </c>
      <c r="I90" s="25">
        <v>5197577</v>
      </c>
      <c r="J90" s="24">
        <v>3320986.9378250148</v>
      </c>
      <c r="K90" s="23">
        <v>3657676</v>
      </c>
      <c r="L90" s="24">
        <v>4124002.4357695472</v>
      </c>
      <c r="M90" s="23">
        <v>4542103</v>
      </c>
      <c r="N90" s="24">
        <v>1748535.5648737177</v>
      </c>
      <c r="O90" s="23">
        <v>1925806</v>
      </c>
      <c r="P90" s="24">
        <v>1283645.1880664118</v>
      </c>
      <c r="Q90" s="23">
        <v>1413784</v>
      </c>
      <c r="R90" s="27"/>
      <c r="S90" s="27"/>
      <c r="U90" s="39"/>
      <c r="V90" s="39"/>
    </row>
    <row r="91" spans="1:22" ht="15.75" x14ac:dyDescent="0.25">
      <c r="A91" s="15" t="s">
        <v>51</v>
      </c>
      <c r="B91" s="29"/>
      <c r="C91" s="29"/>
      <c r="D91" s="56"/>
      <c r="E91" s="29"/>
      <c r="F91" s="55"/>
      <c r="G91" s="29"/>
      <c r="H91" s="55"/>
      <c r="I91" s="29"/>
      <c r="J91" s="55"/>
      <c r="K91" s="29"/>
      <c r="L91" s="29"/>
      <c r="M91" s="29"/>
      <c r="N91" s="24">
        <v>1709869</v>
      </c>
      <c r="O91" s="23">
        <v>1709869</v>
      </c>
      <c r="P91" s="29"/>
      <c r="Q91" s="29"/>
      <c r="R91" s="27"/>
      <c r="S91" s="27"/>
    </row>
    <row r="92" spans="1:22" ht="15.75" x14ac:dyDescent="0.25">
      <c r="A92" s="15" t="s">
        <v>52</v>
      </c>
      <c r="B92" s="24">
        <v>0</v>
      </c>
      <c r="C92" s="23">
        <v>0</v>
      </c>
      <c r="D92" s="24">
        <v>284536.98196360079</v>
      </c>
      <c r="E92" s="23">
        <v>313351</v>
      </c>
      <c r="F92" s="24">
        <v>162048.90127761592</v>
      </c>
      <c r="G92" s="23">
        <v>178459</v>
      </c>
      <c r="H92" s="24">
        <v>242989.3577028052</v>
      </c>
      <c r="I92" s="25">
        <v>267596</v>
      </c>
      <c r="J92" s="24">
        <v>186513.464556697</v>
      </c>
      <c r="K92" s="23">
        <v>205401</v>
      </c>
      <c r="L92" s="24">
        <v>336838.58970424777</v>
      </c>
      <c r="M92" s="23">
        <v>370949</v>
      </c>
      <c r="N92" s="24">
        <v>114484.56718506358</v>
      </c>
      <c r="O92" s="23">
        <v>126078</v>
      </c>
      <c r="P92" s="24">
        <v>97569.494630586472</v>
      </c>
      <c r="Q92" s="23">
        <v>107450</v>
      </c>
      <c r="R92" s="27"/>
      <c r="S92" s="27"/>
    </row>
    <row r="93" spans="1:22" ht="15.75" x14ac:dyDescent="0.25">
      <c r="A93" s="15" t="s">
        <v>53</v>
      </c>
      <c r="B93" s="24">
        <v>0</v>
      </c>
      <c r="C93" s="23">
        <v>0</v>
      </c>
      <c r="D93" s="24">
        <v>1638875.8165146611</v>
      </c>
      <c r="E93" s="23">
        <v>1805003</v>
      </c>
      <c r="F93" s="24">
        <v>1372394.1436907633</v>
      </c>
      <c r="G93" s="23">
        <v>1511509</v>
      </c>
      <c r="H93" s="24">
        <v>1566212.4510134116</v>
      </c>
      <c r="I93" s="25">
        <v>1724974</v>
      </c>
      <c r="J93" s="24">
        <v>1379159.3754986057</v>
      </c>
      <c r="K93" s="23">
        <v>1518960</v>
      </c>
      <c r="L93" s="24">
        <v>1519100.9783502102</v>
      </c>
      <c r="M93" s="23">
        <v>1673087</v>
      </c>
      <c r="N93" s="24">
        <v>494309.54769806238</v>
      </c>
      <c r="O93" s="23">
        <v>544416</v>
      </c>
      <c r="P93" s="24">
        <v>462182.18730500224</v>
      </c>
      <c r="Q93" s="23">
        <v>509032</v>
      </c>
      <c r="R93" s="27"/>
      <c r="S93" s="27"/>
    </row>
    <row r="94" spans="1:22" ht="15.75" x14ac:dyDescent="0.25">
      <c r="A94" s="15" t="s">
        <v>16</v>
      </c>
      <c r="B94" s="24">
        <v>41669.833333333336</v>
      </c>
      <c r="C94" s="23">
        <v>41669.833333333336</v>
      </c>
      <c r="D94" s="23">
        <v>210392</v>
      </c>
      <c r="E94" s="23">
        <v>210392</v>
      </c>
      <c r="F94" s="23">
        <v>74732</v>
      </c>
      <c r="G94" s="23">
        <v>74732</v>
      </c>
      <c r="H94" s="23">
        <v>102697</v>
      </c>
      <c r="I94" s="25">
        <v>102697</v>
      </c>
      <c r="J94" s="23">
        <v>96509</v>
      </c>
      <c r="K94" s="23">
        <v>96509</v>
      </c>
      <c r="L94" s="23">
        <v>113169</v>
      </c>
      <c r="M94" s="23">
        <v>113169</v>
      </c>
      <c r="N94" s="23">
        <v>56644</v>
      </c>
      <c r="O94" s="23">
        <v>56644</v>
      </c>
      <c r="P94" s="23">
        <v>35819</v>
      </c>
      <c r="Q94" s="23">
        <v>35819</v>
      </c>
      <c r="R94" s="29"/>
      <c r="S94" s="29"/>
    </row>
    <row r="95" spans="1:22" ht="15.75" x14ac:dyDescent="0.25">
      <c r="A95" s="15" t="s">
        <v>17</v>
      </c>
      <c r="B95" s="24">
        <v>201041</v>
      </c>
      <c r="C95" s="23">
        <v>201041</v>
      </c>
      <c r="D95" s="23">
        <v>1320051.9589243566</v>
      </c>
      <c r="E95" s="23">
        <v>1320051.9589243566</v>
      </c>
      <c r="F95" s="23">
        <v>1501112</v>
      </c>
      <c r="G95" s="23">
        <v>1501112</v>
      </c>
      <c r="H95" s="23">
        <v>1582718</v>
      </c>
      <c r="I95" s="25">
        <v>1582718</v>
      </c>
      <c r="J95" s="23">
        <v>1432255</v>
      </c>
      <c r="K95" s="23">
        <v>1432255</v>
      </c>
      <c r="L95" s="23">
        <v>1670051</v>
      </c>
      <c r="M95" s="23">
        <v>1670051</v>
      </c>
      <c r="N95" s="23">
        <v>587004</v>
      </c>
      <c r="O95" s="23">
        <v>587004</v>
      </c>
      <c r="P95" s="23">
        <v>501220</v>
      </c>
      <c r="Q95" s="23">
        <v>501220</v>
      </c>
      <c r="R95" s="29"/>
      <c r="S95" s="29"/>
    </row>
    <row r="96" spans="1:22" ht="15.75" x14ac:dyDescent="0.25">
      <c r="A96" s="15" t="s">
        <v>54</v>
      </c>
      <c r="B96" s="24">
        <v>0</v>
      </c>
      <c r="C96" s="23">
        <v>0</v>
      </c>
      <c r="D96" s="23">
        <v>85714.29</v>
      </c>
      <c r="E96" s="23">
        <v>85714.29</v>
      </c>
      <c r="F96" s="23">
        <v>85714.29</v>
      </c>
      <c r="G96" s="23">
        <v>85714.29</v>
      </c>
      <c r="H96" s="23">
        <v>85714.29</v>
      </c>
      <c r="I96" s="23">
        <v>85714.29</v>
      </c>
      <c r="J96" s="23">
        <v>85714.29</v>
      </c>
      <c r="K96" s="23">
        <v>85714.29</v>
      </c>
      <c r="L96" s="23">
        <v>85714.29</v>
      </c>
      <c r="M96" s="23">
        <v>85714.29</v>
      </c>
      <c r="N96" s="23">
        <v>85714.29</v>
      </c>
      <c r="O96" s="23">
        <v>85714.29</v>
      </c>
      <c r="P96" s="23">
        <v>85714.29</v>
      </c>
      <c r="Q96" s="23">
        <v>85714.29</v>
      </c>
      <c r="R96" s="36"/>
      <c r="S96" s="29"/>
    </row>
    <row r="97" spans="1:22" ht="15.75" x14ac:dyDescent="0.25">
      <c r="A97" s="8" t="s">
        <v>19</v>
      </c>
      <c r="B97" s="8"/>
      <c r="C97" s="8"/>
      <c r="D97" s="8"/>
      <c r="E97" s="8"/>
      <c r="F97" s="8"/>
      <c r="G97" s="8"/>
      <c r="H97" s="8"/>
      <c r="I97" s="8"/>
      <c r="J97" s="8"/>
      <c r="K97" s="8"/>
      <c r="L97" s="8"/>
      <c r="M97" s="8"/>
      <c r="N97" s="8"/>
      <c r="O97" s="8"/>
      <c r="P97" s="8"/>
      <c r="Q97" s="8"/>
      <c r="R97" s="8"/>
      <c r="S97" s="8"/>
    </row>
    <row r="98" spans="1:22" ht="15.75" x14ac:dyDescent="0.25">
      <c r="A98" s="15" t="s">
        <v>20</v>
      </c>
      <c r="B98" s="24">
        <v>108712.46026379037</v>
      </c>
      <c r="C98" s="17">
        <v>169782.36255332624</v>
      </c>
      <c r="D98" s="24">
        <v>619903.25923545554</v>
      </c>
      <c r="E98" s="17">
        <v>968137.77971832547</v>
      </c>
      <c r="F98" s="24">
        <v>439547.74615771562</v>
      </c>
      <c r="G98" s="17">
        <v>686466.43279494776</v>
      </c>
      <c r="H98" s="24">
        <v>468175.60537640454</v>
      </c>
      <c r="I98" s="17">
        <v>731176.17040183314</v>
      </c>
      <c r="J98" s="24">
        <v>321953.3090594089</v>
      </c>
      <c r="K98" s="25">
        <v>502812.58754820318</v>
      </c>
      <c r="L98" s="24">
        <v>844301.63264964009</v>
      </c>
      <c r="M98" s="25">
        <v>1318593.338344604</v>
      </c>
      <c r="N98" s="24">
        <v>506492.89386911126</v>
      </c>
      <c r="O98" s="23">
        <v>791018.43458335672</v>
      </c>
      <c r="P98" s="24">
        <v>367757.8838093112</v>
      </c>
      <c r="Q98" s="23">
        <v>574348.16771921981</v>
      </c>
      <c r="R98" s="27"/>
      <c r="S98" s="27"/>
      <c r="U98" s="39"/>
      <c r="V98" s="39"/>
    </row>
    <row r="99" spans="1:22" ht="15.75" x14ac:dyDescent="0.25">
      <c r="A99" s="8" t="s">
        <v>21</v>
      </c>
      <c r="B99" s="8"/>
      <c r="C99" s="8"/>
      <c r="D99" s="8"/>
      <c r="E99" s="8"/>
      <c r="F99" s="8"/>
      <c r="G99" s="8"/>
      <c r="H99" s="8"/>
      <c r="I99" s="8"/>
      <c r="J99" s="8"/>
      <c r="K99" s="8"/>
      <c r="L99" s="8"/>
      <c r="M99" s="8"/>
      <c r="N99" s="8"/>
      <c r="O99" s="8"/>
      <c r="P99" s="8"/>
      <c r="Q99" s="8"/>
      <c r="R99" s="8"/>
      <c r="S99" s="8"/>
      <c r="U99" s="39"/>
      <c r="V99" s="39"/>
    </row>
    <row r="100" spans="1:22" ht="15.75" x14ac:dyDescent="0.25">
      <c r="A100" s="15" t="s">
        <v>22</v>
      </c>
      <c r="B100" s="17">
        <v>3022.0648843143435</v>
      </c>
      <c r="C100" s="17">
        <v>22146.055486313067</v>
      </c>
      <c r="D100" s="17">
        <v>16255.166273832643</v>
      </c>
      <c r="E100" s="20">
        <v>119119.81642353712</v>
      </c>
      <c r="F100" s="17">
        <v>15596.460189533544</v>
      </c>
      <c r="G100" s="20">
        <v>114292.73889526307</v>
      </c>
      <c r="H100" s="17">
        <v>18953.736361122563</v>
      </c>
      <c r="I100" s="25">
        <v>138895.263071628</v>
      </c>
      <c r="J100" s="17">
        <v>14955.456497069968</v>
      </c>
      <c r="K100" s="23">
        <v>109595.38662665</v>
      </c>
      <c r="L100" s="17">
        <v>24733.351036262986</v>
      </c>
      <c r="M100" s="23">
        <v>181248.97557777399</v>
      </c>
      <c r="N100" s="27"/>
      <c r="O100" s="27"/>
      <c r="P100" s="27"/>
      <c r="Q100" s="27"/>
      <c r="R100" s="27"/>
      <c r="S100" s="27"/>
      <c r="U100" s="39"/>
      <c r="V100" s="39"/>
    </row>
    <row r="101" spans="1:22" ht="15.75" x14ac:dyDescent="0.25">
      <c r="A101" s="8" t="s">
        <v>23</v>
      </c>
      <c r="B101" s="8"/>
      <c r="C101" s="8"/>
      <c r="D101" s="8"/>
      <c r="E101" s="8"/>
      <c r="F101" s="8"/>
      <c r="G101" s="8"/>
      <c r="H101" s="22"/>
      <c r="I101" s="8"/>
      <c r="J101" s="8"/>
      <c r="K101" s="8"/>
      <c r="L101" s="8"/>
      <c r="M101" s="8"/>
      <c r="N101" s="8"/>
      <c r="O101" s="8"/>
      <c r="P101" s="8"/>
      <c r="Q101" s="8"/>
      <c r="R101" s="8"/>
      <c r="S101" s="8"/>
      <c r="U101" s="39"/>
      <c r="V101" s="39"/>
    </row>
    <row r="102" spans="1:22" ht="15.75" x14ac:dyDescent="0.25">
      <c r="A102" s="15" t="s">
        <v>24</v>
      </c>
      <c r="B102" s="24">
        <v>68905.713058331181</v>
      </c>
      <c r="C102" s="23">
        <v>70213.340142376779</v>
      </c>
      <c r="D102" s="24">
        <v>489251.40977959335</v>
      </c>
      <c r="E102" s="23">
        <v>498535.95769209671</v>
      </c>
      <c r="F102" s="24">
        <v>373268.38807360112</v>
      </c>
      <c r="G102" s="23">
        <v>380351.92051524192</v>
      </c>
      <c r="H102" s="24">
        <v>450907.9219619247</v>
      </c>
      <c r="I102" s="25">
        <v>459464.823632313</v>
      </c>
      <c r="J102" s="24">
        <v>400849.16874116886</v>
      </c>
      <c r="K102" s="25">
        <v>408456.10300537699</v>
      </c>
      <c r="L102" s="24">
        <v>431874.22512255248</v>
      </c>
      <c r="M102" s="25">
        <v>440069.9233978666</v>
      </c>
      <c r="N102" s="24">
        <v>146252.94625306627</v>
      </c>
      <c r="O102" s="25">
        <v>149028.39556131273</v>
      </c>
      <c r="P102" s="24">
        <v>127248.51018908793</v>
      </c>
      <c r="Q102" s="25">
        <v>129663.31138542479</v>
      </c>
      <c r="R102" s="27"/>
      <c r="S102" s="27"/>
      <c r="U102" s="39"/>
      <c r="V102" s="39"/>
    </row>
    <row r="103" spans="1:22" ht="15.75" x14ac:dyDescent="0.25">
      <c r="A103" s="8" t="s">
        <v>25</v>
      </c>
      <c r="B103" s="8"/>
      <c r="C103" s="8"/>
      <c r="D103" s="8"/>
      <c r="E103" s="8"/>
      <c r="F103" s="8"/>
      <c r="G103" s="8"/>
      <c r="H103" s="22"/>
      <c r="I103" s="8"/>
      <c r="J103" s="8"/>
      <c r="K103" s="8"/>
      <c r="L103" s="8"/>
      <c r="M103" s="8"/>
      <c r="N103" s="8"/>
      <c r="O103" s="8"/>
      <c r="P103" s="8"/>
      <c r="Q103" s="8"/>
      <c r="R103" s="8"/>
      <c r="S103" s="8"/>
      <c r="U103" s="39"/>
      <c r="V103" s="39"/>
    </row>
    <row r="104" spans="1:22" ht="15.75" x14ac:dyDescent="0.25">
      <c r="A104" s="15" t="s">
        <v>26</v>
      </c>
      <c r="B104" s="24">
        <v>23445.592795836896</v>
      </c>
      <c r="C104" s="17">
        <v>26940.294027508033</v>
      </c>
      <c r="D104" s="24">
        <v>139329.28100421545</v>
      </c>
      <c r="E104" s="17">
        <v>160097.11631438701</v>
      </c>
      <c r="F104" s="24">
        <v>81300.127172544817</v>
      </c>
      <c r="G104" s="17">
        <v>93418.381423525498</v>
      </c>
      <c r="H104" s="24">
        <v>108556.15080057261</v>
      </c>
      <c r="I104" s="23">
        <v>124737.073040918</v>
      </c>
      <c r="J104" s="24">
        <v>95378.647483470661</v>
      </c>
      <c r="K104" s="23">
        <v>109595.38662664975</v>
      </c>
      <c r="L104" s="24">
        <v>153954.09886021313</v>
      </c>
      <c r="M104" s="23">
        <v>176901.84787183721</v>
      </c>
      <c r="N104" s="24">
        <v>59584.07663242994</v>
      </c>
      <c r="O104" s="23">
        <v>68465.427929818092</v>
      </c>
      <c r="P104" s="24">
        <v>48018.068162618853</v>
      </c>
      <c r="Q104" s="23">
        <v>55175.438991825169</v>
      </c>
      <c r="R104" s="27"/>
      <c r="S104" s="27"/>
      <c r="U104" s="39"/>
      <c r="V104" s="39"/>
    </row>
    <row r="105" spans="1:22" ht="15.75" x14ac:dyDescent="0.25">
      <c r="A105" s="15" t="s">
        <v>27</v>
      </c>
      <c r="B105" s="24">
        <v>162749.39843701554</v>
      </c>
      <c r="C105" s="9">
        <v>265482.04203387658</v>
      </c>
      <c r="D105" s="24">
        <v>1002438.9397020536</v>
      </c>
      <c r="E105" s="17">
        <v>1635210.5708665221</v>
      </c>
      <c r="F105" s="24">
        <v>764798.5466886278</v>
      </c>
      <c r="G105" s="17">
        <v>1247563.9349168786</v>
      </c>
      <c r="H105" s="24">
        <v>923876.04850928637</v>
      </c>
      <c r="I105" s="25">
        <v>1507056.2613437572</v>
      </c>
      <c r="J105" s="24">
        <v>821309.46924479771</v>
      </c>
      <c r="K105" s="25">
        <v>1339746.3654604624</v>
      </c>
      <c r="L105" s="24">
        <v>884877.45086218626</v>
      </c>
      <c r="M105" s="25">
        <v>1443440.4972350101</v>
      </c>
      <c r="N105" s="24">
        <v>299661.16691676475</v>
      </c>
      <c r="O105" s="25">
        <v>488816.91284471884</v>
      </c>
      <c r="P105" s="24">
        <v>260722.52237368151</v>
      </c>
      <c r="Q105" s="25">
        <v>425298.94616338791</v>
      </c>
      <c r="R105" s="27"/>
      <c r="S105" s="27"/>
      <c r="U105" s="39"/>
      <c r="V105" s="39"/>
    </row>
    <row r="106" spans="1:22" ht="15.75" x14ac:dyDescent="0.25">
      <c r="A106" s="8" t="s">
        <v>28</v>
      </c>
      <c r="B106" s="8"/>
      <c r="C106" s="8"/>
      <c r="D106" s="8"/>
      <c r="E106" s="8"/>
      <c r="F106" s="8"/>
      <c r="G106" s="8"/>
      <c r="H106" s="8"/>
      <c r="I106" s="8"/>
      <c r="J106" s="8"/>
      <c r="K106" s="8"/>
      <c r="L106" s="8"/>
      <c r="M106" s="8"/>
      <c r="N106" s="8"/>
      <c r="O106" s="8"/>
      <c r="P106" s="8"/>
      <c r="Q106" s="8"/>
      <c r="R106" s="8"/>
      <c r="S106" s="8"/>
      <c r="U106" s="39"/>
      <c r="V106" s="39"/>
    </row>
    <row r="107" spans="1:22" ht="15.75" x14ac:dyDescent="0.25">
      <c r="A107" s="15" t="s">
        <v>29</v>
      </c>
      <c r="B107" s="24">
        <v>3092787.6871040002</v>
      </c>
      <c r="C107" s="23">
        <v>6743976.6400000006</v>
      </c>
      <c r="D107" s="23">
        <v>19487302.199316937</v>
      </c>
      <c r="E107" s="23">
        <v>42493027.037324332</v>
      </c>
      <c r="F107" s="23">
        <v>14084507.765101949</v>
      </c>
      <c r="G107" s="23">
        <v>30711966.343440793</v>
      </c>
      <c r="H107" s="23">
        <v>12782116.673256855</v>
      </c>
      <c r="I107" s="25">
        <v>27872038.101301473</v>
      </c>
      <c r="J107" s="23">
        <v>8406660.7570612431</v>
      </c>
      <c r="K107" s="23">
        <v>18331139.897647716</v>
      </c>
      <c r="L107" s="23">
        <v>16558416.281991111</v>
      </c>
      <c r="M107" s="25">
        <v>36106446.319213063</v>
      </c>
      <c r="N107" s="23">
        <v>8483483.5145750809</v>
      </c>
      <c r="O107" s="23">
        <v>18498655.723015875</v>
      </c>
      <c r="P107" s="23">
        <v>5988546.3869020389</v>
      </c>
      <c r="Q107" s="23">
        <v>13058321.820545223</v>
      </c>
      <c r="R107" s="27"/>
      <c r="S107" s="27"/>
      <c r="U107" s="39"/>
      <c r="V107" s="39"/>
    </row>
    <row r="108" spans="1:22" ht="15.75" x14ac:dyDescent="0.25">
      <c r="A108" s="15" t="s">
        <v>30</v>
      </c>
      <c r="B108" s="24">
        <v>444892</v>
      </c>
      <c r="C108" s="23">
        <v>444892</v>
      </c>
      <c r="D108" s="24">
        <v>3105905</v>
      </c>
      <c r="E108" s="23">
        <v>3105905</v>
      </c>
      <c r="F108" s="24">
        <v>1812241</v>
      </c>
      <c r="G108" s="23">
        <v>1812241</v>
      </c>
      <c r="H108" s="24">
        <v>2419780</v>
      </c>
      <c r="I108" s="25">
        <v>2419780</v>
      </c>
      <c r="J108" s="24">
        <v>2126270</v>
      </c>
      <c r="K108" s="23">
        <v>2126270</v>
      </c>
      <c r="L108" s="24">
        <v>3431919</v>
      </c>
      <c r="M108" s="23">
        <v>3431919</v>
      </c>
      <c r="N108" s="24">
        <v>1328238</v>
      </c>
      <c r="O108" s="23">
        <v>1328238</v>
      </c>
      <c r="P108" s="24">
        <v>1070411</v>
      </c>
      <c r="Q108" s="23">
        <v>1070411</v>
      </c>
      <c r="R108" s="27"/>
      <c r="S108" s="27"/>
    </row>
    <row r="109" spans="1:22" ht="15.75" x14ac:dyDescent="0.25">
      <c r="A109" s="8" t="s">
        <v>31</v>
      </c>
      <c r="B109" s="8"/>
      <c r="C109" s="8"/>
      <c r="D109" s="8"/>
      <c r="E109" s="8"/>
      <c r="F109" s="8"/>
      <c r="G109" s="8"/>
      <c r="H109" s="8"/>
      <c r="I109" s="8"/>
      <c r="J109" s="8"/>
      <c r="K109" s="8"/>
      <c r="L109" s="8"/>
      <c r="M109" s="8"/>
      <c r="N109" s="8"/>
      <c r="O109" s="8"/>
      <c r="P109" s="8"/>
      <c r="Q109" s="8"/>
      <c r="R109" s="8"/>
      <c r="S109" s="8"/>
    </row>
    <row r="110" spans="1:22" ht="15.75" x14ac:dyDescent="0.25">
      <c r="A110" s="15" t="s">
        <v>32</v>
      </c>
      <c r="B110" s="26"/>
      <c r="C110" s="26"/>
      <c r="D110" s="26"/>
      <c r="E110" s="26"/>
      <c r="F110" s="26"/>
      <c r="G110" s="26"/>
      <c r="H110" s="26"/>
      <c r="I110" s="26"/>
      <c r="J110" s="26"/>
      <c r="K110" s="26"/>
      <c r="L110" s="26"/>
      <c r="M110" s="26"/>
      <c r="N110" s="26"/>
      <c r="O110" s="26"/>
      <c r="P110" s="26"/>
      <c r="Q110" s="26"/>
      <c r="R110" s="23">
        <v>86967.407199467154</v>
      </c>
      <c r="S110" s="23">
        <v>545578</v>
      </c>
    </row>
    <row r="111" spans="1:22" ht="15.75" x14ac:dyDescent="0.25">
      <c r="A111" s="8" t="s">
        <v>33</v>
      </c>
      <c r="B111" s="8"/>
      <c r="C111" s="8"/>
      <c r="D111" s="8"/>
      <c r="E111" s="8"/>
      <c r="F111" s="8"/>
      <c r="G111" s="8"/>
      <c r="H111" s="8"/>
      <c r="I111" s="8"/>
      <c r="J111" s="8"/>
      <c r="K111" s="8"/>
      <c r="L111" s="8"/>
      <c r="M111" s="8"/>
      <c r="N111" s="8"/>
      <c r="O111" s="8"/>
      <c r="P111" s="8"/>
      <c r="Q111" s="8"/>
      <c r="R111" s="8"/>
      <c r="S111" s="8"/>
    </row>
    <row r="112" spans="1:22" ht="15.75" x14ac:dyDescent="0.25">
      <c r="A112" s="16" t="s">
        <v>34</v>
      </c>
      <c r="B112" s="26"/>
      <c r="C112" s="26"/>
      <c r="D112" s="26"/>
      <c r="E112" s="26"/>
      <c r="F112" s="26"/>
      <c r="G112" s="26"/>
      <c r="H112" s="26"/>
      <c r="I112" s="26"/>
      <c r="J112" s="26"/>
      <c r="K112" s="26"/>
      <c r="L112" s="26"/>
      <c r="M112" s="26"/>
      <c r="N112" s="26"/>
      <c r="O112" s="26"/>
      <c r="P112" s="26"/>
      <c r="Q112" s="26"/>
      <c r="R112" s="23">
        <v>95541.979137524482</v>
      </c>
      <c r="S112" s="23">
        <v>106480</v>
      </c>
    </row>
    <row r="113" spans="1:21" ht="15.75" x14ac:dyDescent="0.25">
      <c r="A113" s="8" t="s">
        <v>35</v>
      </c>
      <c r="B113" s="8"/>
      <c r="C113" s="8"/>
      <c r="D113" s="8"/>
      <c r="E113" s="8"/>
      <c r="F113" s="8"/>
      <c r="G113" s="8"/>
      <c r="H113" s="8"/>
      <c r="I113" s="8"/>
      <c r="J113" s="8"/>
      <c r="K113" s="8"/>
      <c r="L113" s="8"/>
      <c r="M113" s="8"/>
      <c r="N113" s="8"/>
      <c r="O113" s="8"/>
      <c r="P113" s="8"/>
      <c r="Q113" s="8"/>
      <c r="R113" s="8"/>
      <c r="S113" s="8"/>
    </row>
    <row r="114" spans="1:21" ht="15.75" x14ac:dyDescent="0.25">
      <c r="A114" s="16" t="s">
        <v>36</v>
      </c>
      <c r="B114" s="26"/>
      <c r="C114" s="26"/>
      <c r="D114" s="26"/>
      <c r="E114" s="26"/>
      <c r="F114" s="26"/>
      <c r="G114" s="26"/>
      <c r="H114" s="26"/>
      <c r="I114" s="26"/>
      <c r="J114" s="26"/>
      <c r="K114" s="26"/>
      <c r="L114" s="26"/>
      <c r="M114" s="26"/>
      <c r="N114" s="26"/>
      <c r="O114" s="26"/>
      <c r="P114" s="26"/>
      <c r="Q114" s="26"/>
      <c r="R114" s="23">
        <v>89167.079310239977</v>
      </c>
      <c r="S114" s="23">
        <v>163667</v>
      </c>
    </row>
    <row r="115" spans="1:21" ht="15.75" x14ac:dyDescent="0.25">
      <c r="A115" s="8" t="s">
        <v>47</v>
      </c>
      <c r="B115" s="8"/>
      <c r="C115" s="8"/>
      <c r="D115" s="8"/>
      <c r="E115" s="8"/>
      <c r="F115" s="8"/>
      <c r="G115" s="8"/>
      <c r="H115" s="8"/>
      <c r="I115" s="8"/>
      <c r="J115" s="8"/>
      <c r="K115" s="8"/>
      <c r="L115" s="8"/>
      <c r="M115" s="8"/>
      <c r="N115" s="8"/>
      <c r="O115" s="8"/>
      <c r="P115" s="8"/>
      <c r="Q115" s="8"/>
      <c r="R115" s="8"/>
      <c r="S115" s="8"/>
    </row>
    <row r="116" spans="1:21" ht="15.75" x14ac:dyDescent="0.25">
      <c r="A116" s="16" t="s">
        <v>38</v>
      </c>
      <c r="B116" s="26"/>
      <c r="C116" s="26"/>
      <c r="D116" s="26"/>
      <c r="E116" s="26"/>
      <c r="F116" s="26"/>
      <c r="G116" s="26"/>
      <c r="H116" s="26"/>
      <c r="I116" s="26"/>
      <c r="J116" s="26"/>
      <c r="K116" s="26"/>
      <c r="L116" s="26"/>
      <c r="M116" s="26"/>
      <c r="N116" s="26"/>
      <c r="O116" s="26"/>
      <c r="P116" s="26"/>
      <c r="Q116" s="26"/>
      <c r="R116" s="23">
        <v>8972857.2153587621</v>
      </c>
      <c r="S116" s="23">
        <v>10197729</v>
      </c>
    </row>
    <row r="117" spans="1:21" ht="15.75" x14ac:dyDescent="0.25">
      <c r="A117" s="4" t="s">
        <v>39</v>
      </c>
      <c r="B117" s="22">
        <f t="shared" ref="B117:K117" si="3">SUM(B86:B96,B98,B100,B102,B104:B105,B107:B108,B110:B110,B112,B116,B114)</f>
        <v>8457286.5110095106</v>
      </c>
      <c r="C117" s="22">
        <f t="shared" si="3"/>
        <v>12733167.900910068</v>
      </c>
      <c r="D117" s="22">
        <f t="shared" si="3"/>
        <v>57107707.638980463</v>
      </c>
      <c r="E117" s="22">
        <f t="shared" si="3"/>
        <v>83792480.527263552</v>
      </c>
      <c r="F117" s="22">
        <f t="shared" si="3"/>
        <v>38904155.732152171</v>
      </c>
      <c r="G117" s="22">
        <f t="shared" si="3"/>
        <v>58373076.041986652</v>
      </c>
      <c r="H117" s="22">
        <f t="shared" si="3"/>
        <v>43061733.175380498</v>
      </c>
      <c r="I117" s="22">
        <f t="shared" si="3"/>
        <v>61587099.982791923</v>
      </c>
      <c r="J117" s="22">
        <f t="shared" si="3"/>
        <v>34002826.74261187</v>
      </c>
      <c r="K117" s="22">
        <f t="shared" si="3"/>
        <v>46790607.016915053</v>
      </c>
      <c r="L117" s="22">
        <f t="shared" ref="L117:S117" si="4">SUM(L86:L96,L98,L100,L102,L104:L105,L107:L108,L110:L110,L112,L116,L114)</f>
        <v>52838721.161266901</v>
      </c>
      <c r="M117" s="22">
        <f t="shared" si="4"/>
        <v>76069775.191640154</v>
      </c>
      <c r="N117" s="22">
        <f>SUM(N86:N96,N98,N100,N102,N104:N105,N107:N108,N110:N110,N112,N116,N114)</f>
        <v>21629672.328953862</v>
      </c>
      <c r="O117" s="22">
        <f t="shared" si="4"/>
        <v>32978178.183935083</v>
      </c>
      <c r="P117" s="22">
        <f t="shared" si="4"/>
        <v>15817898.753725141</v>
      </c>
      <c r="Q117" s="22">
        <f t="shared" si="4"/>
        <v>24011578.974805079</v>
      </c>
      <c r="R117" s="22">
        <f t="shared" si="4"/>
        <v>9244533.6810059939</v>
      </c>
      <c r="S117" s="22">
        <f t="shared" si="4"/>
        <v>11013454</v>
      </c>
    </row>
    <row r="118" spans="1:21" ht="15.75" x14ac:dyDescent="0.25">
      <c r="A118" s="1"/>
      <c r="B118" s="6" t="s">
        <v>8</v>
      </c>
      <c r="C118" s="6" t="s">
        <v>9</v>
      </c>
      <c r="D118" s="17"/>
      <c r="E118" s="17"/>
      <c r="F118" s="17"/>
      <c r="G118" s="17"/>
      <c r="H118" s="17"/>
      <c r="I118" s="17" t="s">
        <v>40</v>
      </c>
      <c r="J118" s="17"/>
      <c r="K118" s="2"/>
    </row>
    <row r="119" spans="1:21" ht="15.75" x14ac:dyDescent="0.25">
      <c r="A119" s="7" t="s">
        <v>41</v>
      </c>
      <c r="B119" s="5">
        <f>SUM(B117,D117,F117,H117,J117,L117,N117,P117,R117,R117)</f>
        <v>290309069.40609246</v>
      </c>
      <c r="C119" s="5">
        <f>SUM(C117,E117,G117,I117,K117,M117,O117,Q117,S117)</f>
        <v>407349417.82024759</v>
      </c>
      <c r="D119" s="2"/>
      <c r="E119" s="2"/>
      <c r="F119" s="2"/>
      <c r="G119" s="2"/>
      <c r="H119" s="2"/>
      <c r="I119" s="2"/>
    </row>
    <row r="120" spans="1:21" ht="15.75" x14ac:dyDescent="0.25">
      <c r="A120" s="2"/>
      <c r="B120" s="2"/>
      <c r="C120" s="2"/>
      <c r="D120" s="2"/>
      <c r="E120" s="2"/>
      <c r="F120" s="2"/>
      <c r="G120" s="2"/>
      <c r="H120" s="2"/>
      <c r="I120" s="2"/>
      <c r="T120" s="17"/>
      <c r="U120" s="17"/>
    </row>
    <row r="121" spans="1:21" ht="15.75" x14ac:dyDescent="0.25">
      <c r="A121" s="1" t="s">
        <v>55</v>
      </c>
      <c r="B121" s="2"/>
      <c r="C121" s="2"/>
      <c r="D121" s="2"/>
      <c r="E121" s="2"/>
      <c r="F121" s="2"/>
      <c r="G121" s="2"/>
      <c r="H121" s="2"/>
      <c r="I121" s="2"/>
    </row>
    <row r="122" spans="1:21" ht="15.75" x14ac:dyDescent="0.25">
      <c r="A122" s="1" t="s">
        <v>42</v>
      </c>
      <c r="B122" s="2"/>
      <c r="C122" s="2"/>
      <c r="D122" s="2"/>
      <c r="E122" s="2"/>
      <c r="F122" s="2"/>
      <c r="G122" s="2"/>
      <c r="H122" s="2"/>
      <c r="I122" s="2"/>
    </row>
  </sheetData>
  <mergeCells count="23">
    <mergeCell ref="R83:S83"/>
    <mergeCell ref="P83:Q83"/>
    <mergeCell ref="N83:O83"/>
    <mergeCell ref="L83:M83"/>
    <mergeCell ref="J83:K83"/>
    <mergeCell ref="P43:Q43"/>
    <mergeCell ref="L3:M3"/>
    <mergeCell ref="J3:K3"/>
    <mergeCell ref="N43:O43"/>
    <mergeCell ref="L43:M43"/>
    <mergeCell ref="J43:K43"/>
    <mergeCell ref="B83:C83"/>
    <mergeCell ref="B3:C3"/>
    <mergeCell ref="D3:E3"/>
    <mergeCell ref="F3:G3"/>
    <mergeCell ref="H3:I3"/>
    <mergeCell ref="D43:E43"/>
    <mergeCell ref="B43:C43"/>
    <mergeCell ref="H43:I43"/>
    <mergeCell ref="F43:G43"/>
    <mergeCell ref="H83:I83"/>
    <mergeCell ref="F83:G83"/>
    <mergeCell ref="D83:E8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C2CD6-EE50-414A-850D-6415E81A432F}">
  <dimension ref="B3:L16"/>
  <sheetViews>
    <sheetView workbookViewId="0">
      <selection activeCell="E19" sqref="E19"/>
    </sheetView>
  </sheetViews>
  <sheetFormatPr defaultRowHeight="15" x14ac:dyDescent="0.2"/>
  <cols>
    <col min="2" max="2" width="10.296875" customWidth="1"/>
    <col min="3" max="3" width="16.296875" customWidth="1"/>
    <col min="4" max="4" width="23.296875" customWidth="1"/>
  </cols>
  <sheetData>
    <row r="3" spans="2:12" x14ac:dyDescent="0.2">
      <c r="B3" s="46" t="s">
        <v>56</v>
      </c>
      <c r="C3" s="47" t="s">
        <v>57</v>
      </c>
      <c r="D3" s="48" t="s">
        <v>58</v>
      </c>
    </row>
    <row r="4" spans="2:12" x14ac:dyDescent="0.2">
      <c r="B4" s="49">
        <v>1</v>
      </c>
      <c r="C4" s="59" t="s">
        <v>59</v>
      </c>
      <c r="D4" s="50" t="s">
        <v>60</v>
      </c>
    </row>
    <row r="5" spans="2:12" x14ac:dyDescent="0.2">
      <c r="B5" s="49">
        <v>2</v>
      </c>
      <c r="C5" s="54" t="s">
        <v>61</v>
      </c>
      <c r="D5" s="50" t="s">
        <v>60</v>
      </c>
    </row>
    <row r="6" spans="2:12" x14ac:dyDescent="0.2">
      <c r="B6" s="49" t="s">
        <v>62</v>
      </c>
      <c r="C6" s="54" t="s">
        <v>63</v>
      </c>
      <c r="D6" s="50" t="s">
        <v>60</v>
      </c>
    </row>
    <row r="7" spans="2:12" x14ac:dyDescent="0.2">
      <c r="B7" s="49" t="s">
        <v>64</v>
      </c>
      <c r="C7" s="54" t="s">
        <v>65</v>
      </c>
      <c r="D7" s="50" t="s">
        <v>60</v>
      </c>
    </row>
    <row r="8" spans="2:12" x14ac:dyDescent="0.2">
      <c r="B8" s="49" t="s">
        <v>66</v>
      </c>
      <c r="C8" s="54" t="s">
        <v>67</v>
      </c>
      <c r="D8" s="50" t="s">
        <v>60</v>
      </c>
    </row>
    <row r="9" spans="2:12" x14ac:dyDescent="0.2">
      <c r="B9" s="49">
        <v>4</v>
      </c>
      <c r="C9" s="54" t="s">
        <v>68</v>
      </c>
      <c r="D9" s="50" t="s">
        <v>60</v>
      </c>
    </row>
    <row r="10" spans="2:12" x14ac:dyDescent="0.2">
      <c r="B10" s="49">
        <v>5</v>
      </c>
      <c r="C10" s="54" t="s">
        <v>69</v>
      </c>
      <c r="D10" s="50" t="s">
        <v>60</v>
      </c>
    </row>
    <row r="11" spans="2:12" x14ac:dyDescent="0.2">
      <c r="B11" s="51" t="s">
        <v>70</v>
      </c>
      <c r="C11" s="52" t="s">
        <v>71</v>
      </c>
      <c r="D11" s="53" t="s">
        <v>60</v>
      </c>
    </row>
    <row r="12" spans="2:12" ht="16.149999999999999" customHeight="1" x14ac:dyDescent="0.2">
      <c r="B12" s="63" t="s">
        <v>72</v>
      </c>
      <c r="C12" s="63"/>
      <c r="D12" s="63"/>
      <c r="E12" s="63"/>
      <c r="F12" s="63"/>
      <c r="G12" s="63"/>
      <c r="H12" s="63"/>
      <c r="I12" s="63"/>
      <c r="J12" s="63"/>
      <c r="K12" s="63"/>
      <c r="L12" s="63"/>
    </row>
    <row r="13" spans="2:12" x14ac:dyDescent="0.2">
      <c r="B13" s="63"/>
      <c r="C13" s="63"/>
      <c r="D13" s="63"/>
      <c r="E13" s="63"/>
      <c r="F13" s="63"/>
      <c r="G13" s="63"/>
      <c r="H13" s="63"/>
      <c r="I13" s="63"/>
      <c r="J13" s="63"/>
      <c r="K13" s="63"/>
      <c r="L13" s="63"/>
    </row>
    <row r="14" spans="2:12" x14ac:dyDescent="0.2">
      <c r="B14" s="45"/>
      <c r="C14" s="45"/>
      <c r="D14" s="45"/>
      <c r="E14" s="45"/>
      <c r="F14" s="45"/>
      <c r="G14" s="45"/>
      <c r="H14" s="45"/>
      <c r="I14" s="45"/>
      <c r="J14" s="45"/>
      <c r="K14" s="45"/>
      <c r="L14" s="45"/>
    </row>
    <row r="15" spans="2:12" x14ac:dyDescent="0.2">
      <c r="B15" s="45"/>
      <c r="C15" s="45"/>
      <c r="D15" s="45"/>
      <c r="E15" s="45"/>
      <c r="F15" s="45"/>
      <c r="G15" s="45"/>
      <c r="H15" s="45"/>
      <c r="I15" s="45"/>
      <c r="J15" s="45"/>
      <c r="K15" s="45"/>
      <c r="L15" s="45"/>
    </row>
    <row r="16" spans="2:12" x14ac:dyDescent="0.2">
      <c r="B16" s="45"/>
      <c r="C16" s="45"/>
      <c r="D16" s="45"/>
      <c r="E16" s="45"/>
      <c r="F16" s="45"/>
      <c r="G16" s="45"/>
      <c r="H16" s="45"/>
      <c r="I16" s="45"/>
      <c r="J16" s="45"/>
      <c r="K16" s="45"/>
      <c r="L16" s="45"/>
    </row>
  </sheetData>
  <mergeCells count="1">
    <mergeCell ref="B12:L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5569EF0D57C5429DF87894999ED439" ma:contentTypeVersion="19" ma:contentTypeDescription="Create a new document." ma:contentTypeScope="" ma:versionID="3f65bb154d2eebbbe94aed99e42f3780">
  <xsd:schema xmlns:xsd="http://www.w3.org/2001/XMLSchema" xmlns:xs="http://www.w3.org/2001/XMLSchema" xmlns:p="http://schemas.microsoft.com/office/2006/metadata/properties" xmlns:ns2="1c48e1fa-5ae3-4774-afa5-28b53e52b879" xmlns:ns3="b21d2ea0-2e34-4e6d-8771-888668c9290f" targetNamespace="http://schemas.microsoft.com/office/2006/metadata/properties" ma:root="true" ma:fieldsID="9ee4bd8da9708502990a567c84d01e14" ns2:_="" ns3:_="">
    <xsd:import namespace="1c48e1fa-5ae3-4774-afa5-28b53e52b879"/>
    <xsd:import namespace="b21d2ea0-2e34-4e6d-8771-888668c929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LastModified"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8e1fa-5ae3-4774-afa5-28b53e52b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665be54-4a62-494d-8bae-500047c199f6" ma:termSetId="09814cd3-568e-fe90-9814-8d621ff8fb84" ma:anchorId="fba54fb3-c3e1-fe81-a776-ca4b69148c4d" ma:open="true" ma:isKeyword="false">
      <xsd:complexType>
        <xsd:sequence>
          <xsd:element ref="pc:Terms" minOccurs="0" maxOccurs="1"/>
        </xsd:sequence>
      </xsd:complexType>
    </xsd:element>
    <xsd:element name="LastModified" ma:index="23" nillable="true" ma:displayName="Last Modified" ma:format="DateOnly" ma:internalName="LastModified">
      <xsd:simpleType>
        <xsd:restriction base="dms:DateTim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Location" ma:index="25" nillable="true" ma:displayName="Location" ma:indexed="true" ma:internalName="MediaServiceLocation"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1d2ea0-2e34-4e6d-8771-888668c929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aa1dce-9649-43c0-ade4-f96758eee1b0}" ma:internalName="TaxCatchAll" ma:showField="CatchAllData" ma:web="b21d2ea0-2e34-4e6d-8771-888668c929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c48e1fa-5ae3-4774-afa5-28b53e52b879">
      <Terms xmlns="http://schemas.microsoft.com/office/infopath/2007/PartnerControls"/>
    </lcf76f155ced4ddcb4097134ff3c332f>
    <LastModified xmlns="1c48e1fa-5ae3-4774-afa5-28b53e52b879" xsi:nil="true"/>
    <TaxCatchAll xmlns="b21d2ea0-2e34-4e6d-8771-888668c9290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B8D64-3DB5-4924-B219-CEDDBE683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8e1fa-5ae3-4774-afa5-28b53e52b879"/>
    <ds:schemaRef ds:uri="b21d2ea0-2e34-4e6d-8771-888668c92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F9E544-9AE5-4C99-AAB7-802CDAB3602D}">
  <ds:schemaRefs>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b21d2ea0-2e34-4e6d-8771-888668c9290f"/>
    <ds:schemaRef ds:uri="1c48e1fa-5ae3-4774-afa5-28b53e52b879"/>
    <ds:schemaRef ds:uri="http://purl.org/dc/elements/1.1/"/>
  </ds:schemaRefs>
</ds:datastoreItem>
</file>

<file path=customXml/itemProps3.xml><?xml version="1.0" encoding="utf-8"?>
<ds:datastoreItem xmlns:ds="http://schemas.openxmlformats.org/officeDocument/2006/customXml" ds:itemID="{2961FFA6-48D2-4F87-B23C-1F3C6E21FB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Rider 15 Financial Reporting</vt:lpstr>
      <vt:lpstr>Rider 24(d)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Kromenacker,Kevin (DFPS)</dc:creator>
  <cp:keywords/>
  <dc:description/>
  <cp:lastModifiedBy>Michael,Michelle R (DFPS)</cp:lastModifiedBy>
  <cp:revision/>
  <dcterms:created xsi:type="dcterms:W3CDTF">2021-09-13T14:49:01Z</dcterms:created>
  <dcterms:modified xsi:type="dcterms:W3CDTF">2024-04-08T18:56:09Z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0x010100E75569EF0D57C5429DF87894999ED439</vt:lpwstr>
  </property>
  <property fmtid="{D5CDD505-2E9C-101B-9397-08002B2CF9AE}" pid="3" name="MediaServiceImageTags">
    <vt:lpwstr/>
  </property>
</Properties>
</file>