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MEMOS Folder\"/>
    </mc:Choice>
  </mc:AlternateContent>
  <xr:revisionPtr revIDLastSave="0" documentId="8_{945144BF-2CFF-4CA6-86E2-369953C18139}" xr6:coauthVersionLast="36" xr6:coauthVersionMax="36" xr10:uidLastSave="{00000000-0000-0000-0000-000000000000}"/>
  <bookViews>
    <workbookView xWindow="0" yWindow="0" windowWidth="21570" windowHeight="7980" firstSheet="2" activeTab="8" xr2:uid="{00000000-000D-0000-FFFF-FFFF00000000}"/>
  </bookViews>
  <sheets>
    <sheet name="Table of Contents" sheetId="14" r:id="rId1"/>
    <sheet name="Section A" sheetId="1" r:id="rId2"/>
    <sheet name="Section B" sheetId="4" r:id="rId3"/>
    <sheet name="Section C" sheetId="9" r:id="rId4"/>
    <sheet name="Section D,E,F" sheetId="13" r:id="rId5"/>
    <sheet name="Section A Appendix" sheetId="5" r:id="rId6"/>
    <sheet name="Section B Appendix" sheetId="7" r:id="rId7"/>
    <sheet name="Section C Appendix" sheetId="10" r:id="rId8"/>
    <sheet name="Notes about Report Populations" sheetId="11" r:id="rId9"/>
  </sheets>
  <definedNames>
    <definedName name="_xlnm.Print_Area" localSheetId="1">'Section A'!$A$1:$H$97</definedName>
    <definedName name="_xlnm.Print_Area" localSheetId="5">'Section A Appendix'!$A$1:$R$97</definedName>
    <definedName name="_xlnm.Print_Area" localSheetId="2">'Section B'!$A$1:$H$52</definedName>
    <definedName name="_xlnm.Print_Area" localSheetId="6">'Section B Appendix'!$A$1:$U$52</definedName>
    <definedName name="_xlnm.Print_Titles" localSheetId="1">'Section A'!$1:$2</definedName>
    <definedName name="_xlnm.Print_Titles" localSheetId="5">'Section A Appendix'!$A:$C</definedName>
    <definedName name="_xlnm.Print_Titles" localSheetId="6">'Section B Appendix'!$A:$C</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19" i="13" l="1"/>
  <c r="L119" i="13"/>
  <c r="K119" i="13"/>
  <c r="J119" i="13"/>
  <c r="I119" i="13"/>
  <c r="H119" i="13"/>
  <c r="G119" i="13"/>
  <c r="F119" i="13"/>
  <c r="B121" i="13" s="1"/>
  <c r="E119" i="13"/>
  <c r="C121" i="13" s="1"/>
  <c r="D119" i="13"/>
  <c r="C119" i="13"/>
  <c r="B119" i="13"/>
  <c r="M78" i="13"/>
  <c r="L78" i="13"/>
  <c r="K78" i="13"/>
  <c r="J78" i="13"/>
  <c r="I78" i="13"/>
  <c r="H78" i="13"/>
  <c r="G78" i="13"/>
  <c r="F78" i="13"/>
  <c r="E78" i="13"/>
  <c r="D78" i="13"/>
  <c r="B80" i="13" s="1"/>
  <c r="C78" i="13"/>
  <c r="C80" i="13" s="1"/>
  <c r="B78" i="13"/>
  <c r="K37" i="13"/>
  <c r="J37" i="13"/>
  <c r="I37" i="13"/>
  <c r="H37" i="13"/>
  <c r="G37" i="13"/>
  <c r="F37" i="13"/>
  <c r="E37" i="13"/>
  <c r="D37" i="13"/>
  <c r="C37" i="13"/>
  <c r="C39" i="13" s="1"/>
  <c r="B37" i="13"/>
  <c r="B39" i="13" s="1"/>
  <c r="I63" i="1" l="1"/>
  <c r="I64" i="1"/>
  <c r="I65" i="1"/>
  <c r="I66" i="1"/>
  <c r="I67" i="1"/>
  <c r="I68" i="1"/>
  <c r="I69" i="1"/>
  <c r="I70" i="1"/>
  <c r="I71" i="1"/>
  <c r="I72" i="1"/>
  <c r="I73" i="1"/>
  <c r="I74" i="1"/>
  <c r="I75" i="1"/>
  <c r="I76" i="1"/>
  <c r="I77" i="1"/>
  <c r="I78" i="1"/>
  <c r="I79" i="1"/>
  <c r="I80" i="1"/>
  <c r="I81" i="1"/>
  <c r="I82" i="1"/>
  <c r="I83" i="1"/>
  <c r="I84" i="1"/>
  <c r="I85" i="1"/>
  <c r="I86" i="1"/>
  <c r="I25" i="4" l="1"/>
  <c r="I26" i="4"/>
  <c r="I27" i="4"/>
  <c r="I28" i="4"/>
  <c r="I29" i="4"/>
  <c r="I30" i="4"/>
  <c r="I31" i="4"/>
  <c r="I32" i="4"/>
  <c r="I87" i="1"/>
  <c r="I88" i="1"/>
  <c r="I89" i="1"/>
  <c r="I90" i="1"/>
  <c r="I91" i="1"/>
  <c r="I92" i="1"/>
  <c r="G3" i="9" l="1"/>
  <c r="G4" i="9"/>
  <c r="G5" i="9"/>
  <c r="G6" i="9"/>
  <c r="G7" i="9"/>
  <c r="G8" i="9"/>
  <c r="G9" i="9"/>
  <c r="G10" i="9"/>
  <c r="G11" i="9"/>
  <c r="G12" i="9"/>
  <c r="G13" i="9"/>
  <c r="G14" i="9"/>
  <c r="F3" i="9"/>
  <c r="F4" i="9"/>
  <c r="F5" i="9"/>
  <c r="F6" i="9"/>
  <c r="F7" i="9"/>
  <c r="F8" i="9"/>
  <c r="F9" i="9"/>
  <c r="F10" i="9"/>
  <c r="F11" i="9"/>
  <c r="F12" i="9"/>
  <c r="F13" i="9"/>
  <c r="F14" i="9"/>
  <c r="E3" i="9"/>
  <c r="E4" i="9"/>
  <c r="E5" i="9"/>
  <c r="E6" i="9"/>
  <c r="E7" i="9"/>
  <c r="E8" i="9"/>
  <c r="E9" i="9"/>
  <c r="E10" i="9"/>
  <c r="E11" i="9"/>
  <c r="E12" i="9"/>
  <c r="E13" i="9"/>
  <c r="E14" i="9"/>
  <c r="D3" i="9"/>
  <c r="D4" i="9"/>
  <c r="D5" i="9"/>
  <c r="D6" i="9"/>
  <c r="D7" i="9"/>
  <c r="D8" i="9"/>
  <c r="D9" i="9"/>
  <c r="D10" i="9"/>
  <c r="D11" i="9"/>
  <c r="D12" i="9"/>
  <c r="D13" i="9"/>
  <c r="D14" i="9"/>
  <c r="I3" i="9"/>
  <c r="I4" i="9"/>
  <c r="I5" i="9"/>
  <c r="I6" i="9"/>
  <c r="I7" i="9"/>
  <c r="I8" i="9"/>
  <c r="I9" i="9"/>
  <c r="I10" i="9"/>
  <c r="I11" i="9"/>
  <c r="I12" i="9"/>
  <c r="I13" i="9"/>
  <c r="I14" i="9"/>
  <c r="H3" i="9"/>
  <c r="H4" i="9"/>
  <c r="H5" i="9"/>
  <c r="H6" i="9"/>
  <c r="H7" i="9"/>
  <c r="H8" i="9"/>
  <c r="H9" i="9"/>
  <c r="H10" i="9"/>
  <c r="H11" i="9"/>
  <c r="H12" i="9"/>
  <c r="H13" i="9"/>
  <c r="H14" i="9"/>
  <c r="I3" i="4" l="1"/>
  <c r="I4" i="4"/>
  <c r="I5" i="4"/>
  <c r="I6" i="4"/>
  <c r="I7" i="4"/>
  <c r="I8" i="4"/>
  <c r="I9" i="4"/>
  <c r="I10" i="4"/>
  <c r="I11" i="4"/>
  <c r="I12" i="4"/>
  <c r="I13" i="4"/>
  <c r="I14" i="4"/>
  <c r="I15" i="4"/>
  <c r="I16" i="4"/>
  <c r="I17" i="4"/>
  <c r="I18" i="4"/>
  <c r="I19" i="4"/>
  <c r="I20" i="4"/>
  <c r="I21" i="4"/>
  <c r="I22" i="4"/>
  <c r="I23" i="4"/>
  <c r="I24" i="4"/>
  <c r="I33" i="4"/>
  <c r="I34" i="4"/>
  <c r="I35" i="4"/>
  <c r="I36" i="4"/>
  <c r="I37" i="4"/>
  <c r="I38" i="4"/>
  <c r="I39" i="4"/>
  <c r="I40" i="4"/>
  <c r="I41" i="4"/>
  <c r="I42" i="4"/>
  <c r="I43" i="4"/>
  <c r="I44" i="4"/>
  <c r="I45" i="4"/>
  <c r="I46" i="4"/>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alcChain>
</file>

<file path=xl/sharedStrings.xml><?xml version="1.0" encoding="utf-8"?>
<sst xmlns="http://schemas.openxmlformats.org/spreadsheetml/2006/main" count="1278" uniqueCount="201">
  <si>
    <t>Number</t>
  </si>
  <si>
    <t>n/a</t>
  </si>
  <si>
    <t>Average Monthly # Removals</t>
  </si>
  <si>
    <t>% cases where all siblings are placed together (on last day of performance period)</t>
  </si>
  <si>
    <t>Performance Measure Name</t>
  </si>
  <si>
    <t>FY16 Num</t>
  </si>
  <si>
    <t>FY16 Rate</t>
  </si>
  <si>
    <t>Statewide*</t>
  </si>
  <si>
    <t>* SSCC-Eligible Placements only.  Does not reflect all children in State Custody.</t>
  </si>
  <si>
    <t xml:space="preserve">FY16 </t>
  </si>
  <si>
    <t>Statewide - All</t>
  </si>
  <si>
    <t>SSCC Foster Care placements per child</t>
  </si>
  <si>
    <t>% of paid Foster Care days in Family Foster Homes</t>
  </si>
  <si>
    <t>FY17</t>
  </si>
  <si>
    <t>FY17 Rate</t>
  </si>
  <si>
    <t>FY17 Num</t>
  </si>
  <si>
    <t>% of children with TPR (ALL) adopted within 12 mos.</t>
  </si>
  <si>
    <t>LBB Performance Measure Name</t>
  </si>
  <si>
    <t>#</t>
  </si>
  <si>
    <t>FY16</t>
  </si>
  <si>
    <t>FY18 Num</t>
  </si>
  <si>
    <t>FY18 Rate</t>
  </si>
  <si>
    <t>FY18</t>
  </si>
  <si>
    <t>Catchment 8A SSCC</t>
  </si>
  <si>
    <t>Catchment 8A Eligible</t>
  </si>
  <si>
    <t>% children who do not experience abuse/neglect, or exploitation while in Foster Care</t>
  </si>
  <si>
    <t>Catchment 2</t>
  </si>
  <si>
    <t>Catchment 3B</t>
  </si>
  <si>
    <t>Catchment 8A</t>
  </si>
  <si>
    <t>NOTE: Catchment 3B consists of Tarrant, Erath, Somervell, Hood, Palo Pinto, Johnson and Parker Counties.</t>
  </si>
  <si>
    <t>Population*</t>
  </si>
  <si>
    <t>% children placed within 50 miles of removal location (on last day of performance period)</t>
  </si>
  <si>
    <t>% youth turning 18 who have completed PAL Life Skills Training</t>
  </si>
  <si>
    <t>2-1.7 OC</t>
  </si>
  <si>
    <t>2-1.9 OC</t>
  </si>
  <si>
    <t>2-1.11 OC</t>
  </si>
  <si>
    <t>2-1.14 OC</t>
  </si>
  <si>
    <t>2-1.15 OC</t>
  </si>
  <si>
    <t>2-1.16 OC</t>
  </si>
  <si>
    <t>2-1.10 OC</t>
  </si>
  <si>
    <t>2-1.18 OC</t>
  </si>
  <si>
    <t>2-1.8 OC</t>
  </si>
  <si>
    <t>2-1.17 OC</t>
  </si>
  <si>
    <t>2-1.20 OC</t>
  </si>
  <si>
    <t>2-1.21 OC</t>
  </si>
  <si>
    <t>2-1.22 OC</t>
  </si>
  <si>
    <t>2-1.23 OC</t>
  </si>
  <si>
    <t>FY19 Num</t>
  </si>
  <si>
    <t>FY19 Den</t>
  </si>
  <si>
    <t>FY19 Rate</t>
  </si>
  <si>
    <t xml:space="preserve">Statewide Non-CBC </t>
  </si>
  <si>
    <t>FY19</t>
  </si>
  <si>
    <t>Statewide - Non-CBC*</t>
  </si>
  <si>
    <t>FY16 
Den</t>
  </si>
  <si>
    <t>FY17 
Den</t>
  </si>
  <si>
    <t>FY18 
Den</t>
  </si>
  <si>
    <t>FY19 
Den</t>
  </si>
  <si>
    <t>2.10</t>
  </si>
  <si>
    <t>Catchment 1 SSCC</t>
  </si>
  <si>
    <t>Catchment 1 Eligible</t>
  </si>
  <si>
    <t>Catchment 1</t>
  </si>
  <si>
    <t xml:space="preserve">% of Children who Achieved Permanency in Less Than 12 months </t>
  </si>
  <si>
    <t xml:space="preserve">% of Children who Achieved Permanency in 12 to 18 months </t>
  </si>
  <si>
    <t xml:space="preserve">% of Children who Achieved Permanency after 18 months </t>
  </si>
  <si>
    <t xml:space="preserve">Average Time to Permanency in Months </t>
  </si>
  <si>
    <t xml:space="preserve">Average Time to Reunification in Months </t>
  </si>
  <si>
    <t>% New CPS Intervention within 12 Months of Family Reunification</t>
  </si>
  <si>
    <t>% in FPS Conservatorship until the Age of Majority</t>
  </si>
  <si>
    <t>Catchment 3B Stage 2</t>
  </si>
  <si>
    <t>% of Placement Days in Least Restrictive Placement (CVS)</t>
  </si>
  <si>
    <t>% youth turning 18 who have completed PAL Life Skills Training (CVS)</t>
  </si>
  <si>
    <t>% Children and Youth in Kinship Placements on 60th Day After Removal (CVS)</t>
  </si>
  <si>
    <t>Catchment 1 is Region 1, Catchment 2 is Region 2 and Catchment 8A is Bexar County.</t>
  </si>
  <si>
    <t>% Children Achieving Legal Resolution within 12 Months</t>
  </si>
  <si>
    <t>** Non-CBC reflects the entire state excluding the entire active SSCC catchments (1, 2, 3B, 8A)</t>
  </si>
  <si>
    <t>Statewide - Non-CBC**</t>
  </si>
  <si>
    <t>Catchment 1 is Region 1, Catchment 2 is Region 2, and Catchment 8A is Bexar County.</t>
  </si>
  <si>
    <t>% cases where all siblings are placed together (on last day of performance period)***</t>
  </si>
  <si>
    <t># of Placement Moves per 1,000 Days in Sub Care (updated)</t>
  </si>
  <si>
    <t>Population</t>
  </si>
  <si>
    <t>% children placed within 50 miles of removal location (on last day of performance period)***</t>
  </si>
  <si>
    <t>*** Measure 4 - data for % placed within 50 miles of removal location is produced by Chapin Hall.</t>
  </si>
  <si>
    <t>Notes about RIDER 15 (86R) Report Populations</t>
  </si>
  <si>
    <t>General</t>
  </si>
  <si>
    <r>
      <rPr>
        <b/>
        <sz val="10"/>
        <rFont val="Arial"/>
        <family val="2"/>
      </rPr>
      <t>Catchment 2</t>
    </r>
    <r>
      <rPr>
        <sz val="10"/>
        <rFont val="Arial"/>
        <family val="2"/>
      </rPr>
      <t xml:space="preserve"> consists of all counties in Region 2:  Archer, Baylor, Brown, Callahan, Clay, Coleman, Comanche, Cottle, Eastland, Fisher, Foard, Hardeman, Haskell, Jack, Jones, Kent, Knox, Mitchell ,Montague, Nolan, Runnels, Scurry, Shackelford, Stephens, Stonewall, Taylor, Throckmorton, Wichita, Wilbarger, and Young.</t>
    </r>
  </si>
  <si>
    <r>
      <rPr>
        <b/>
        <sz val="10"/>
        <rFont val="Arial"/>
        <family val="2"/>
      </rPr>
      <t>Catchment 3B</t>
    </r>
    <r>
      <rPr>
        <sz val="10"/>
        <rFont val="Arial"/>
        <family val="2"/>
      </rPr>
      <t xml:space="preserve"> consists of seven counties in the West and South of Region 3:  Erath, Hood, Johnson, Palo Pinto, Parker, Somervell, and Tarrant.</t>
    </r>
  </si>
  <si>
    <r>
      <rPr>
        <b/>
        <sz val="10"/>
        <rFont val="Arial"/>
        <family val="2"/>
      </rPr>
      <t>Catchment 8A</t>
    </r>
    <r>
      <rPr>
        <sz val="10"/>
        <rFont val="Arial"/>
        <family val="2"/>
      </rPr>
      <t xml:space="preserve"> is only Bexar County (San Antonio).</t>
    </r>
  </si>
  <si>
    <t>Children may be represented in more than one population if their placement or legal county changes during the report period.</t>
  </si>
  <si>
    <t>Catchment Eligible Populations are rolled up from the Child's Legal County.  If a legal county cannot be determined, removal county, then placement county is used.</t>
  </si>
  <si>
    <r>
      <rPr>
        <b/>
        <sz val="10"/>
        <rFont val="Arial"/>
        <family val="2"/>
      </rPr>
      <t>Catchment 1</t>
    </r>
    <r>
      <rPr>
        <sz val="10"/>
        <rFont val="Arial"/>
        <family val="2"/>
      </rPr>
      <t xml:space="preserve"> consists of all counties in Region 1: Armstrong, Bailey, Briscoe, Carson, Castro, Childress, Cochran, Collingsworth, Crosby, Dallam, Deaf Smith, Dickens, Donley, Floyd, Garza, Gray, Hale, Hall, Hansford, Hartley, Hemphill, Hockley, Hutchinson, King, Lamb, Lipscomb, Lubbock, Lynn, Moore, Motley, Ochiltree, Oldham, Parmer, Potter, Randall, Roberts, Sherman, Swisher, Terry, Wheeler, Yoakum</t>
    </r>
  </si>
  <si>
    <t>Statewide Foster Care counts include children in both SSCC and Eligible placements</t>
  </si>
  <si>
    <t>Stage 1 Foster Care Eligible Populations</t>
  </si>
  <si>
    <t>Stage 1 SSCC Foster Care Populations</t>
  </si>
  <si>
    <t>Stage 2 Conservatorship (CVS) Populations</t>
  </si>
  <si>
    <t xml:space="preserve">Children will be reported in the SSCC catchment solely by contract number regardless of their legal county.
</t>
  </si>
  <si>
    <t xml:space="preserve">SSCC performance in the first year of Stage I reflects a partial population of children transferred to the network gradually over a six-month period and cannot be compared to the historical performance of all eligible children in the catchment over a full fiscal year (eligible population).
</t>
  </si>
  <si>
    <t xml:space="preserve">Three categories of Paid Placement types are included:
1) Independent CPA Foster and Group Homes
2) Other Residential Settings, like Residential Treatment Centers and Emergency Shelters
3) DFPS Foster Homes
</t>
  </si>
  <si>
    <t>SSCC Stage 2 includes all children in conservatorship and not only those in SSCC contracted placements.</t>
  </si>
  <si>
    <t>These counts are reflected in Section C.</t>
  </si>
  <si>
    <t>Stage 2 Foster Care includes all children in paid placements. SSCC and non-SSCC contracted placements are combined in the counts. These counts are used for Catchment 3B on some measures in Section B.</t>
  </si>
  <si>
    <t>Section B reflects DFPS SSCC Contract performance measures applied to general Statewide Eligible populations.</t>
  </si>
  <si>
    <t xml:space="preserve">Stage I SSCC Populations (Foster Care only) are those children who are specifically served by the Catchment SSCC provider in contracted placements. 
Contract numbers are as follows:
Catchment 1 SSCC = 24768739
Catchment 2 SSCC = 24737855
Catchment 3B SSCC = 24118890
Catchment 8A SSCC = 24737891
</t>
  </si>
  <si>
    <t>For stage I, Not all children in State Custody are included in this report.  Only children in individual placements consistent with the SSCC placement types are included.</t>
  </si>
  <si>
    <t>Only the SSCC Catchment 3B provider is active in stage II. Catchment 2 progressed to stage II in quarter four, after the report period for the current rider report.</t>
  </si>
  <si>
    <t>Section A includes selected FY20-21 LBB Performance Measures (86R).</t>
  </si>
  <si>
    <t>All populations in Section A include all children in substitute care or conservatorship and do not reflect only children in foster care, except where the measure is specifically referencing children in foster care.</t>
  </si>
  <si>
    <t>For those SSCC contractors currently in stage II, this section includes only the foster care contract performance measures, and not those for CVS.</t>
  </si>
  <si>
    <t>Section B - Foster Care Measures</t>
  </si>
  <si>
    <t>Section A - LBB Performance Measures</t>
  </si>
  <si>
    <t>Section C - Conservatorship (CVS) Measures</t>
  </si>
  <si>
    <t>Section C reflects DFPS SSCC Contract performance measures related to stage II CVS populations applied to general Statewide CVS populations.</t>
  </si>
  <si>
    <t>FY20</t>
  </si>
  <si>
    <t>FY20 Num</t>
  </si>
  <si>
    <t>FY20 Den</t>
  </si>
  <si>
    <t>FY20 Rate</t>
  </si>
  <si>
    <t>FY20 
Den</t>
  </si>
  <si>
    <t>Catchment 2 Stage 2</t>
  </si>
  <si>
    <t>FY21 Q3 Num</t>
  </si>
  <si>
    <t>FY21 Q3 Den</t>
  </si>
  <si>
    <t>FY21 Q3 Rate</t>
  </si>
  <si>
    <t>FY21 Q3</t>
  </si>
  <si>
    <t>N/A</t>
  </si>
  <si>
    <t>Rider 15 (86R) Section B - CBC Foster Care Contract Measures - September 2021 Submission</t>
  </si>
  <si>
    <t>Rider 15 (86R) Section C - CBC Conservatorship Contract Performance Measures - September 2021 Submission</t>
  </si>
  <si>
    <t>Rider 15 (86R) Section B - CBC Foster Care Contract Performance Measures - September 2021 Submission</t>
  </si>
  <si>
    <t>Rider 15 (86R) Section A - LBB Performance Measures - September 2021 Submission</t>
  </si>
  <si>
    <t>Statewide CVS</t>
  </si>
  <si>
    <t>NOTE: These measures include children in DFPS conservatorship in substitute care placements</t>
  </si>
  <si>
    <t>*Statewide Non-CBC reflects the entire state excluding SSCC Catchments 2 and 3B</t>
  </si>
  <si>
    <t>**Catchment 3B consists of Tarrant, Erath, Somervell, Hood, Palo Pinto, Johnson and Parker Counties.</t>
  </si>
  <si>
    <t>Catchment 3B**</t>
  </si>
  <si>
    <t>Statewide Non-CBC*</t>
  </si>
  <si>
    <t>INV Turnover Rate (non-SSCC)**</t>
  </si>
  <si>
    <t>CPS FBSS Turnover Rate (non-SSCC)**</t>
  </si>
  <si>
    <t>CPS CVS Turnover Rate (non-SSCC)**</t>
  </si>
  <si>
    <t>CPS Other Turnover Rate (non-SSCC)**</t>
  </si>
  <si>
    <t>*Statewide Non-CBC reflects the entire state excluding SSCC Stage II Catchments 2 and 3B</t>
  </si>
  <si>
    <t>*Statewide Non-CBC reflects the entire state excluding SSCC catchments with active contracts (1, 2, 3B and 8A)</t>
  </si>
  <si>
    <t>**Turnover rates are annualized for this report based on SAO methodology.</t>
  </si>
  <si>
    <t>*SSCC-Eligible Placements only.  Does not reflect all children in State Custody.</t>
  </si>
  <si>
    <t>**Non-CBC reflects the entire state excluding the entire active SSCC catchments (1, 2, 3B, 8A)</t>
  </si>
  <si>
    <t>***Measure 5 - % placed within 50 miles of removal location is produced by Chapin Hall.</t>
  </si>
  <si>
    <t>Fiscal Year 2020 Expenditures Thru 8/31/2021 (additional expense will be incurred)</t>
  </si>
  <si>
    <t>Strategy and expense type</t>
  </si>
  <si>
    <t xml:space="preserve">Catchment Area 3B </t>
  </si>
  <si>
    <t>Catchment Area 02</t>
  </si>
  <si>
    <t>Catchment Area 8A</t>
  </si>
  <si>
    <t>Catchment Area 01</t>
  </si>
  <si>
    <t>Statewide</t>
  </si>
  <si>
    <t>GR</t>
  </si>
  <si>
    <t>AF</t>
  </si>
  <si>
    <t>B.1.1</t>
  </si>
  <si>
    <t>Start-up Stage I</t>
  </si>
  <si>
    <t>Start-up Stage II</t>
  </si>
  <si>
    <t>Resource Transfer Stage I</t>
  </si>
  <si>
    <t>Resource Transfer Stage II</t>
  </si>
  <si>
    <t>Additional Resource Transfer</t>
  </si>
  <si>
    <t>CANS</t>
  </si>
  <si>
    <t>Network Support Stage II</t>
  </si>
  <si>
    <t>Contract and Case Management Oversight</t>
  </si>
  <si>
    <t>B.1.4</t>
  </si>
  <si>
    <t>Adoption Purchased Services</t>
  </si>
  <si>
    <t>B.1.6</t>
  </si>
  <si>
    <t>Preparation for Adult Living (PAL)</t>
  </si>
  <si>
    <t xml:space="preserve"> </t>
  </si>
  <si>
    <t>B.1.7</t>
  </si>
  <si>
    <t>Substance Abuse Purchased Services Stage II</t>
  </si>
  <si>
    <t>B.1.8</t>
  </si>
  <si>
    <t>Utilization Management</t>
  </si>
  <si>
    <t>Purchased Client Services Stage II</t>
  </si>
  <si>
    <t>B.1.9</t>
  </si>
  <si>
    <t>Foster Care Payments</t>
  </si>
  <si>
    <t>Network Support Stage I</t>
  </si>
  <si>
    <t>B.1.2</t>
  </si>
  <si>
    <t>Evaluations</t>
  </si>
  <si>
    <t>CBC Administrators, Contract Management, and State Office Technical Assistance and Implementation Staff</t>
  </si>
  <si>
    <t>E.1.2</t>
  </si>
  <si>
    <t>Criminal Background Check Unit Staff</t>
  </si>
  <si>
    <t>E.1.3</t>
  </si>
  <si>
    <t>IT Technical Support Staff</t>
  </si>
  <si>
    <t>SubTotal</t>
  </si>
  <si>
    <t>Grand Total</t>
  </si>
  <si>
    <t>Does not include day care or relative and other designated caregiver expenditures associated with children being served by an SSCC as DFPS pays the provider and relatives directly.</t>
  </si>
  <si>
    <t>Amounts are subject to prior period adjustments.</t>
  </si>
  <si>
    <t>Fiscal Year 2021 Expenditures Thru 8/31/2021 (additional expense will be incurred)</t>
  </si>
  <si>
    <t>Catchment Area 8B</t>
  </si>
  <si>
    <t>Fiscal Year 2022 Projected</t>
  </si>
  <si>
    <t>Two New Catchment Areas</t>
  </si>
  <si>
    <t>Section F.</t>
  </si>
  <si>
    <t>Section E.</t>
  </si>
  <si>
    <t>Section D.</t>
  </si>
  <si>
    <t>Rider 15 (86R) Section D, E, and F - September 2021 Submission</t>
  </si>
  <si>
    <t>Section A</t>
  </si>
  <si>
    <t>Section B</t>
  </si>
  <si>
    <t>Section C</t>
  </si>
  <si>
    <t>Sections D,E,F</t>
  </si>
  <si>
    <t>Section A Appendix</t>
  </si>
  <si>
    <t>Section B Appendix</t>
  </si>
  <si>
    <t>Section C Appendix</t>
  </si>
  <si>
    <t>Notes about Report Populations</t>
  </si>
  <si>
    <t>DFPS Rider 15, September 2021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</si>
</sst>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0%"/>
    <numFmt numFmtId="166" formatCode="0.0"/>
    <numFmt numFmtId="167" formatCode="_(* #,##0_);_(* \(#,##0\);_(* &quot;-&quot;??_);_(@_)"/>
    <numFmt numFmtId="168" formatCode="_(&quot;$&quot;* #,##0_);_(&quot;$&quot;* \(#,##0\);_(&quot;$&quot;* &quot;-&quot;??_);_(@_)"/>
    <numFmt numFmtId="169" formatCode="&quot;$&quot;#,##0"/>
  </numFmts>
  <fonts count="3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sz val="10"/>
      <name val="Arial"/>
      <family val="2"/>
    </font>
    <font>
      <sz val="8"/>
      <color theme="1"/>
      <name val="Tahoma"/>
      <family val="2"/>
    </font>
    <font>
      <sz val="10"/>
      <name val="Arial"/>
      <family val="2"/>
    </font>
    <font>
      <sz val="10"/>
      <name val="Arial"/>
      <family val="2"/>
    </font>
    <font>
      <sz val="10"/>
      <name val="Arial"/>
      <family val="2"/>
    </font>
    <font>
      <sz val="9"/>
      <color theme="1"/>
      <name val="Arial"/>
      <family val="2"/>
    </font>
    <font>
      <sz val="11"/>
      <color theme="1"/>
      <name val="Calibri"/>
      <family val="2"/>
      <scheme val="minor"/>
    </font>
    <font>
      <sz val="8"/>
      <color theme="1"/>
      <name val="Arial"/>
      <family val="2"/>
    </font>
    <font>
      <sz val="11"/>
      <name val="Calibri"/>
      <family val="2"/>
      <scheme val="minor"/>
    </font>
    <font>
      <b/>
      <sz val="15"/>
      <color theme="3"/>
      <name val="Verdana"/>
      <family val="2"/>
    </font>
    <font>
      <b/>
      <sz val="13"/>
      <color theme="3"/>
      <name val="Verdana"/>
      <family val="2"/>
    </font>
    <font>
      <b/>
      <sz val="10"/>
      <name val="Arial"/>
      <family val="2"/>
    </font>
    <font>
      <b/>
      <sz val="12"/>
      <color theme="0"/>
      <name val="Tahoma"/>
      <family val="2"/>
    </font>
    <font>
      <b/>
      <sz val="9"/>
      <color theme="0"/>
      <name val="Tahoma"/>
      <family val="2"/>
    </font>
    <font>
      <b/>
      <sz val="12"/>
      <color theme="0"/>
      <name val="Arial"/>
      <family val="2"/>
    </font>
    <font>
      <sz val="10"/>
      <name val="Arial"/>
      <family val="2"/>
    </font>
    <font>
      <b/>
      <sz val="11"/>
      <color rgb="FF000000"/>
      <name val="Calibri"/>
      <family val="2"/>
    </font>
    <font>
      <sz val="11"/>
      <color theme="1"/>
      <name val="Calibri"/>
      <family val="2"/>
    </font>
    <font>
      <sz val="11"/>
      <color rgb="FFFF0000"/>
      <name val="Calibri"/>
      <family val="2"/>
    </font>
    <font>
      <sz val="11"/>
      <name val="Calibri"/>
      <family val="2"/>
    </font>
    <font>
      <b/>
      <sz val="11"/>
      <color theme="1"/>
      <name val="Calibri"/>
      <family val="2"/>
    </font>
    <font>
      <b/>
      <u/>
      <sz val="12"/>
      <color theme="1"/>
      <name val="Calibri"/>
      <family val="2"/>
    </font>
    <font>
      <b/>
      <u/>
      <sz val="12"/>
      <name val="Arial"/>
      <family val="2"/>
    </font>
    <font>
      <b/>
      <sz val="14"/>
      <color theme="0"/>
      <name val="Arial"/>
      <family val="2"/>
    </font>
    <font>
      <b/>
      <sz val="10"/>
      <color theme="0"/>
      <name val="Arial"/>
      <family val="2"/>
    </font>
    <font>
      <u/>
      <sz val="10"/>
      <color theme="10"/>
      <name val="Arial"/>
      <family val="2"/>
    </font>
    <font>
      <b/>
      <sz val="18"/>
      <name val="Arial"/>
      <family val="2"/>
    </font>
    <font>
      <u/>
      <sz val="14"/>
      <color theme="10"/>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D9E1F2"/>
        <bgColor rgb="FF000000"/>
      </patternFill>
    </fill>
    <fill>
      <patternFill patternType="solid">
        <fgColor theme="2" tint="-9.9978637043366805E-2"/>
        <bgColor rgb="FF000000"/>
      </patternFill>
    </fill>
    <fill>
      <patternFill patternType="solid">
        <fgColor theme="0"/>
        <bgColor indexed="64"/>
      </patternFill>
    </fill>
    <fill>
      <patternFill patternType="solid">
        <fgColor rgb="FFB4C6E7"/>
        <bgColor rgb="FF000000"/>
      </patternFill>
    </fill>
    <fill>
      <patternFill patternType="solid">
        <fgColor rgb="FFD0CECE"/>
        <bgColor rgb="FF000000"/>
      </patternFill>
    </fill>
    <fill>
      <patternFill patternType="solid">
        <fgColor theme="4"/>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top style="thin">
        <color theme="0" tint="-0.14996795556505021"/>
      </top>
      <bottom/>
      <diagonal/>
    </border>
    <border>
      <left/>
      <right style="thin">
        <color auto="1"/>
      </right>
      <top/>
      <bottom/>
      <diagonal/>
    </border>
    <border>
      <left/>
      <right/>
      <top style="thin">
        <color rgb="FF999999"/>
      </top>
      <bottom/>
      <diagonal/>
    </border>
  </borders>
  <cellStyleXfs count="42">
    <xf numFmtId="0" fontId="0" fillId="0" borderId="0"/>
    <xf numFmtId="0" fontId="4" fillId="0" borderId="0"/>
    <xf numFmtId="0" fontId="9" fillId="0" borderId="0"/>
    <xf numFmtId="0" fontId="3" fillId="0" borderId="0"/>
    <xf numFmtId="0" fontId="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7" fillId="0" borderId="0"/>
    <xf numFmtId="0" fontId="2" fillId="0" borderId="0"/>
    <xf numFmtId="0" fontId="7"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0" fontId="12" fillId="0" borderId="0"/>
    <xf numFmtId="0" fontId="12" fillId="0" borderId="0"/>
    <xf numFmtId="0" fontId="16" fillId="0" borderId="48" applyNumberFormat="0" applyFill="0" applyAlignment="0" applyProtection="0"/>
    <xf numFmtId="0" fontId="17" fillId="0" borderId="49" applyNumberFormat="0" applyFill="0" applyAlignment="0" applyProtection="0"/>
    <xf numFmtId="44" fontId="22" fillId="0" borderId="0" applyFont="0" applyFill="0" applyBorder="0" applyAlignment="0" applyProtection="0"/>
    <xf numFmtId="0" fontId="32" fillId="0" borderId="0" applyNumberFormat="0" applyFill="0" applyBorder="0" applyAlignment="0" applyProtection="0"/>
  </cellStyleXfs>
  <cellXfs count="413">
    <xf numFmtId="0" fontId="0" fillId="0" borderId="0" xfId="0"/>
    <xf numFmtId="0" fontId="0" fillId="0" borderId="0" xfId="0" applyAlignment="1">
      <alignment horizontal="left"/>
    </xf>
    <xf numFmtId="0" fontId="0" fillId="0" borderId="0" xfId="0"/>
    <xf numFmtId="0" fontId="0" fillId="0" borderId="0" xfId="0"/>
    <xf numFmtId="0" fontId="6" fillId="0" borderId="0" xfId="0" applyFont="1" applyAlignment="1">
      <alignment horizontal="left"/>
    </xf>
    <xf numFmtId="0" fontId="0" fillId="0" borderId="0" xfId="0" applyAlignment="1"/>
    <xf numFmtId="0" fontId="6" fillId="0" borderId="0" xfId="0" applyFont="1"/>
    <xf numFmtId="3" fontId="5" fillId="0" borderId="6" xfId="0" applyNumberFormat="1" applyFont="1" applyFill="1" applyBorder="1" applyAlignment="1">
      <alignment horizontal="right" wrapText="1"/>
    </xf>
    <xf numFmtId="0" fontId="7" fillId="0" borderId="0" xfId="0" applyFont="1"/>
    <xf numFmtId="0" fontId="5" fillId="0" borderId="2" xfId="4" applyFont="1" applyFill="1" applyBorder="1" applyAlignment="1">
      <alignment horizontal="left" vertical="top"/>
    </xf>
    <xf numFmtId="0" fontId="5" fillId="0" borderId="7" xfId="4" applyFont="1" applyFill="1" applyBorder="1" applyAlignment="1">
      <alignment horizontal="left" vertical="top" wrapText="1"/>
    </xf>
    <xf numFmtId="0" fontId="5" fillId="0" borderId="10" xfId="4" applyFont="1" applyFill="1" applyBorder="1" applyAlignment="1">
      <alignment horizontal="left" vertical="top"/>
    </xf>
    <xf numFmtId="0" fontId="5" fillId="0" borderId="13" xfId="4" applyFont="1" applyFill="1" applyBorder="1" applyAlignment="1">
      <alignment horizontal="left" vertical="top"/>
    </xf>
    <xf numFmtId="0" fontId="5" fillId="0" borderId="14" xfId="4" applyFont="1" applyFill="1" applyBorder="1" applyAlignment="1">
      <alignment horizontal="left" vertical="top" wrapText="1"/>
    </xf>
    <xf numFmtId="0" fontId="5" fillId="0" borderId="5" xfId="4"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5" fillId="0" borderId="29" xfId="4" applyFont="1" applyFill="1" applyBorder="1" applyAlignment="1">
      <alignment horizontal="left" vertical="top" wrapText="1"/>
    </xf>
    <xf numFmtId="0" fontId="5" fillId="0" borderId="21" xfId="4" applyFont="1" applyFill="1" applyBorder="1" applyAlignment="1">
      <alignment horizontal="left" vertical="top" wrapText="1"/>
    </xf>
    <xf numFmtId="165" fontId="5" fillId="0" borderId="19" xfId="4" applyNumberFormat="1" applyFont="1" applyFill="1" applyBorder="1" applyAlignment="1">
      <alignment horizontal="right" wrapText="1"/>
    </xf>
    <xf numFmtId="165" fontId="5" fillId="0" borderId="20" xfId="4" applyNumberFormat="1" applyFont="1" applyFill="1" applyBorder="1" applyAlignment="1">
      <alignment horizontal="right" wrapText="1"/>
    </xf>
    <xf numFmtId="165" fontId="5" fillId="0" borderId="18" xfId="4" applyNumberFormat="1" applyFont="1" applyFill="1" applyBorder="1" applyAlignment="1">
      <alignment horizontal="right"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3" fontId="5" fillId="0" borderId="27" xfId="0" applyNumberFormat="1" applyFont="1" applyFill="1" applyBorder="1" applyAlignment="1">
      <alignment horizontal="right" wrapText="1"/>
    </xf>
    <xf numFmtId="3" fontId="5" fillId="0" borderId="2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0" fontId="5" fillId="0" borderId="32" xfId="4" applyFont="1" applyFill="1" applyBorder="1" applyAlignment="1">
      <alignment horizontal="left" vertical="top" wrapText="1"/>
    </xf>
    <xf numFmtId="0" fontId="5" fillId="0" borderId="24" xfId="4" applyFont="1" applyFill="1" applyBorder="1" applyAlignment="1">
      <alignment horizontal="left" vertical="top"/>
    </xf>
    <xf numFmtId="0" fontId="5" fillId="0" borderId="8" xfId="4" applyFont="1" applyFill="1" applyBorder="1" applyAlignment="1">
      <alignment horizontal="left" vertical="top"/>
    </xf>
    <xf numFmtId="0" fontId="5" fillId="0" borderId="17" xfId="4" applyFont="1" applyFill="1" applyBorder="1" applyAlignment="1">
      <alignment horizontal="left" vertical="top" wrapText="1"/>
    </xf>
    <xf numFmtId="0" fontId="5" fillId="0" borderId="12" xfId="4" applyFont="1" applyFill="1" applyBorder="1" applyAlignment="1">
      <alignment horizontal="left" vertical="top" wrapText="1"/>
    </xf>
    <xf numFmtId="166" fontId="5" fillId="0" borderId="25" xfId="0" applyNumberFormat="1" applyFont="1" applyFill="1" applyBorder="1" applyAlignment="1">
      <alignment horizontal="right" wrapText="1"/>
    </xf>
    <xf numFmtId="166" fontId="5" fillId="0" borderId="12" xfId="0" applyNumberFormat="1" applyFont="1" applyFill="1" applyBorder="1" applyAlignment="1">
      <alignment horizontal="right" wrapText="1"/>
    </xf>
    <xf numFmtId="3" fontId="5" fillId="0" borderId="8"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0" fontId="6" fillId="0" borderId="0" xfId="0" applyFont="1" applyFill="1" applyBorder="1"/>
    <xf numFmtId="10" fontId="5" fillId="0" borderId="19" xfId="4" applyNumberFormat="1" applyFont="1" applyFill="1" applyBorder="1" applyAlignment="1">
      <alignment horizontal="right" wrapText="1"/>
    </xf>
    <xf numFmtId="2" fontId="5" fillId="0" borderId="18" xfId="4" applyNumberFormat="1" applyFont="1" applyFill="1" applyBorder="1" applyAlignment="1">
      <alignment horizontal="right" wrapText="1"/>
    </xf>
    <xf numFmtId="2" fontId="5" fillId="0" borderId="19" xfId="4" applyNumberFormat="1" applyFont="1" applyFill="1" applyBorder="1" applyAlignment="1">
      <alignment horizontal="right" wrapText="1"/>
    </xf>
    <xf numFmtId="2" fontId="5" fillId="0" borderId="20" xfId="4" applyNumberFormat="1" applyFont="1" applyFill="1" applyBorder="1" applyAlignment="1">
      <alignment horizontal="right" wrapText="1"/>
    </xf>
    <xf numFmtId="166" fontId="5" fillId="0" borderId="17" xfId="0" applyNumberFormat="1" applyFont="1" applyFill="1" applyBorder="1" applyAlignment="1">
      <alignment horizontal="right" wrapText="1"/>
    </xf>
    <xf numFmtId="0" fontId="0" fillId="0" borderId="35" xfId="0" applyBorder="1"/>
    <xf numFmtId="0" fontId="0" fillId="0" borderId="0" xfId="0" applyBorder="1" applyAlignment="1">
      <alignment horizontal="left"/>
    </xf>
    <xf numFmtId="0" fontId="0" fillId="0" borderId="0" xfId="0" applyBorder="1"/>
    <xf numFmtId="0" fontId="0" fillId="0" borderId="35" xfId="0" applyBorder="1" applyAlignment="1">
      <alignment horizontal="left"/>
    </xf>
    <xf numFmtId="0" fontId="6" fillId="0" borderId="35" xfId="0" applyFont="1" applyBorder="1" applyAlignment="1">
      <alignment vertical="top" wrapText="1"/>
    </xf>
    <xf numFmtId="3" fontId="5" fillId="0" borderId="4" xfId="0" applyNumberFormat="1" applyFont="1" applyFill="1" applyBorder="1" applyAlignment="1">
      <alignment horizontal="right" wrapText="1"/>
    </xf>
    <xf numFmtId="0" fontId="5" fillId="0" borderId="36" xfId="4" applyFont="1" applyFill="1" applyBorder="1" applyAlignment="1">
      <alignment horizontal="left" vertical="top"/>
    </xf>
    <xf numFmtId="0" fontId="5" fillId="0" borderId="0" xfId="4" applyFont="1" applyFill="1" applyBorder="1" applyAlignment="1">
      <alignment horizontal="left" vertical="top" wrapText="1"/>
    </xf>
    <xf numFmtId="0" fontId="5" fillId="0" borderId="19" xfId="4" applyFont="1" applyFill="1" applyBorder="1" applyAlignment="1">
      <alignment horizontal="left" vertical="top" wrapText="1"/>
    </xf>
    <xf numFmtId="166" fontId="5" fillId="0" borderId="14" xfId="0" applyNumberFormat="1" applyFont="1" applyFill="1" applyBorder="1" applyAlignment="1">
      <alignment horizontal="right" wrapText="1"/>
    </xf>
    <xf numFmtId="165" fontId="5" fillId="0" borderId="33" xfId="4" applyNumberFormat="1" applyFont="1" applyFill="1" applyBorder="1" applyAlignment="1">
      <alignment horizontal="right" wrapText="1"/>
    </xf>
    <xf numFmtId="0" fontId="6" fillId="0" borderId="0" xfId="0" applyFont="1" applyAlignment="1">
      <alignment vertical="top" wrapText="1"/>
    </xf>
    <xf numFmtId="0" fontId="6" fillId="0" borderId="0" xfId="0" applyFont="1" applyAlignment="1">
      <alignment vertical="top"/>
    </xf>
    <xf numFmtId="10" fontId="5" fillId="0" borderId="18" xfId="4" applyNumberFormat="1" applyFont="1" applyFill="1" applyBorder="1" applyAlignment="1">
      <alignment horizontal="right" wrapText="1"/>
    </xf>
    <xf numFmtId="10" fontId="5" fillId="0" borderId="20" xfId="4" applyNumberFormat="1" applyFont="1" applyFill="1" applyBorder="1" applyAlignment="1">
      <alignment horizontal="right" wrapText="1"/>
    </xf>
    <xf numFmtId="0" fontId="0" fillId="0" borderId="0" xfId="0"/>
    <xf numFmtId="0" fontId="5" fillId="0" borderId="39" xfId="4" applyFont="1" applyFill="1" applyBorder="1" applyAlignment="1">
      <alignment horizontal="left" vertical="top" wrapText="1"/>
    </xf>
    <xf numFmtId="0" fontId="5" fillId="0" borderId="40" xfId="0" applyFont="1" applyBorder="1"/>
    <xf numFmtId="0" fontId="5" fillId="0" borderId="41" xfId="0" applyFont="1" applyBorder="1"/>
    <xf numFmtId="0" fontId="5" fillId="0" borderId="34" xfId="0" applyFont="1" applyBorder="1"/>
    <xf numFmtId="0" fontId="0" fillId="0" borderId="0" xfId="0" applyFill="1" applyBorder="1" applyAlignment="1">
      <alignment horizontal="right"/>
    </xf>
    <xf numFmtId="165" fontId="0" fillId="0" borderId="0" xfId="26" applyNumberFormat="1" applyFont="1" applyBorder="1" applyAlignment="1">
      <alignment horizontal="right"/>
    </xf>
    <xf numFmtId="0" fontId="0" fillId="0" borderId="0" xfId="0" applyFill="1"/>
    <xf numFmtId="0" fontId="5" fillId="0" borderId="41"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30" xfId="4" applyFont="1" applyFill="1" applyBorder="1" applyAlignment="1">
      <alignment horizontal="left" vertical="top" wrapText="1"/>
    </xf>
    <xf numFmtId="0" fontId="5" fillId="0" borderId="20" xfId="4" applyFont="1" applyFill="1" applyBorder="1" applyAlignment="1">
      <alignment horizontal="left" vertical="top" wrapText="1"/>
    </xf>
    <xf numFmtId="165" fontId="0" fillId="0" borderId="0" xfId="28" applyNumberFormat="1" applyFont="1"/>
    <xf numFmtId="0" fontId="5" fillId="0" borderId="28" xfId="4" applyFont="1" applyFill="1" applyBorder="1" applyAlignment="1">
      <alignment horizontal="left" vertical="top" wrapText="1"/>
    </xf>
    <xf numFmtId="0" fontId="5" fillId="0" borderId="1" xfId="4" applyFont="1" applyFill="1" applyBorder="1" applyAlignment="1">
      <alignment horizontal="left" vertical="top" wrapText="1"/>
    </xf>
    <xf numFmtId="0" fontId="5" fillId="0" borderId="16" xfId="4" applyFont="1" applyFill="1" applyBorder="1" applyAlignment="1">
      <alignment horizontal="left" vertical="top" wrapText="1"/>
    </xf>
    <xf numFmtId="0" fontId="5" fillId="0" borderId="24" xfId="0" applyFont="1" applyFill="1" applyBorder="1" applyAlignment="1">
      <alignment horizontal="left" vertical="top"/>
    </xf>
    <xf numFmtId="0" fontId="5" fillId="0" borderId="28"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65" fontId="5" fillId="0" borderId="25" xfId="0" applyNumberFormat="1" applyFont="1" applyFill="1" applyBorder="1" applyAlignment="1">
      <alignment horizontal="right" wrapText="1"/>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3" fontId="5" fillId="0" borderId="2"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0" fontId="5" fillId="0" borderId="8" xfId="4" applyFont="1" applyFill="1" applyBorder="1" applyAlignment="1">
      <alignment horizontal="left" vertical="center"/>
    </xf>
    <xf numFmtId="0" fontId="5" fillId="0" borderId="16" xfId="4" applyFont="1" applyFill="1" applyBorder="1" applyAlignment="1">
      <alignment horizontal="left" vertical="center" wrapText="1"/>
    </xf>
    <xf numFmtId="0" fontId="5" fillId="0" borderId="17" xfId="4" applyFont="1" applyFill="1" applyBorder="1" applyAlignment="1">
      <alignment horizontal="left" vertical="center" wrapText="1"/>
    </xf>
    <xf numFmtId="165" fontId="5" fillId="0" borderId="17" xfId="0" applyNumberFormat="1" applyFont="1" applyFill="1" applyBorder="1" applyAlignment="1">
      <alignment horizontal="right"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7" xfId="0" applyFont="1" applyFill="1" applyBorder="1" applyAlignment="1">
      <alignment horizontal="left" vertical="center" wrapText="1"/>
    </xf>
    <xf numFmtId="165" fontId="5" fillId="0" borderId="14" xfId="0" applyNumberFormat="1" applyFont="1" applyFill="1" applyBorder="1" applyAlignment="1">
      <alignment horizontal="right" wrapText="1"/>
    </xf>
    <xf numFmtId="0" fontId="5" fillId="0" borderId="28"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4" applyFont="1" applyFill="1" applyBorder="1" applyAlignment="1">
      <alignment horizontal="left" vertical="center"/>
    </xf>
    <xf numFmtId="0" fontId="5" fillId="0" borderId="2" xfId="4" applyFont="1" applyFill="1" applyBorder="1" applyAlignment="1">
      <alignment horizontal="left" vertical="center" wrapText="1"/>
    </xf>
    <xf numFmtId="0" fontId="5" fillId="0" borderId="16" xfId="0" applyFont="1" applyFill="1" applyBorder="1" applyAlignment="1">
      <alignment horizontal="left" vertical="center" wrapText="1"/>
    </xf>
    <xf numFmtId="164" fontId="5" fillId="0" borderId="25"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4" fontId="5" fillId="0" borderId="17" xfId="0" applyNumberFormat="1" applyFont="1" applyFill="1" applyBorder="1" applyAlignment="1">
      <alignment horizontal="right" wrapText="1"/>
    </xf>
    <xf numFmtId="3" fontId="8" fillId="0" borderId="6" xfId="0" applyNumberFormat="1" applyFont="1" applyFill="1" applyBorder="1" applyAlignment="1">
      <alignment horizontal="right" wrapText="1"/>
    </xf>
    <xf numFmtId="3" fontId="8" fillId="0" borderId="2" xfId="0" applyNumberFormat="1" applyFont="1" applyFill="1" applyBorder="1" applyAlignment="1">
      <alignment horizontal="right" wrapText="1"/>
    </xf>
    <xf numFmtId="165" fontId="8" fillId="0" borderId="7" xfId="0" applyNumberFormat="1" applyFont="1" applyFill="1" applyBorder="1" applyAlignment="1">
      <alignment horizontal="right" wrapText="1"/>
    </xf>
    <xf numFmtId="0" fontId="5" fillId="0" borderId="13" xfId="4" applyFont="1" applyFill="1" applyBorder="1" applyAlignment="1">
      <alignment horizontal="left" vertical="center"/>
    </xf>
    <xf numFmtId="0" fontId="5" fillId="0" borderId="9"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45" xfId="4" applyFont="1" applyFill="1" applyBorder="1" applyAlignment="1">
      <alignment horizontal="left" vertical="top" wrapText="1"/>
    </xf>
    <xf numFmtId="0" fontId="5" fillId="0" borderId="35" xfId="4" applyFont="1" applyFill="1" applyBorder="1" applyAlignment="1">
      <alignment horizontal="left" vertical="top" wrapText="1"/>
    </xf>
    <xf numFmtId="49" fontId="5" fillId="0" borderId="24" xfId="4" applyNumberFormat="1" applyFont="1" applyFill="1" applyBorder="1" applyAlignment="1">
      <alignment horizontal="left" vertical="top"/>
    </xf>
    <xf numFmtId="49" fontId="5" fillId="0" borderId="2"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49" fontId="5" fillId="0" borderId="13" xfId="4" applyNumberFormat="1" applyFont="1" applyFill="1" applyBorder="1" applyAlignment="1">
      <alignment horizontal="left" vertical="top"/>
    </xf>
    <xf numFmtId="49" fontId="0" fillId="0" borderId="0" xfId="0" applyNumberFormat="1"/>
    <xf numFmtId="49" fontId="5" fillId="0" borderId="24" xfId="4" quotePrefix="1" applyNumberFormat="1" applyFont="1" applyFill="1" applyBorder="1" applyAlignment="1">
      <alignment horizontal="left" vertical="top"/>
    </xf>
    <xf numFmtId="0" fontId="5" fillId="0" borderId="36" xfId="0" applyFont="1" applyFill="1" applyBorder="1" applyAlignment="1">
      <alignment horizontal="left" vertical="center"/>
    </xf>
    <xf numFmtId="0" fontId="5" fillId="0" borderId="46" xfId="0" applyFont="1" applyFill="1" applyBorder="1" applyAlignment="1">
      <alignment horizontal="left" vertical="center" wrapText="1"/>
    </xf>
    <xf numFmtId="3" fontId="5" fillId="0" borderId="25" xfId="0" applyNumberFormat="1" applyFont="1" applyFill="1" applyBorder="1" applyAlignment="1">
      <alignment horizontal="right" wrapText="1"/>
    </xf>
    <xf numFmtId="3" fontId="5" fillId="0" borderId="12" xfId="0" applyNumberFormat="1" applyFont="1" applyFill="1" applyBorder="1" applyAlignment="1">
      <alignment horizontal="right" wrapText="1"/>
    </xf>
    <xf numFmtId="3" fontId="5" fillId="0" borderId="17"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0" fontId="5" fillId="0" borderId="13" xfId="4" applyFont="1" applyFill="1" applyBorder="1" applyAlignment="1">
      <alignment horizontal="left" vertical="center" wrapText="1"/>
    </xf>
    <xf numFmtId="0" fontId="16" fillId="2" borderId="50" xfId="38" applyFill="1" applyBorder="1" applyAlignment="1"/>
    <xf numFmtId="0" fontId="0" fillId="0" borderId="51" xfId="0" applyBorder="1"/>
    <xf numFmtId="0" fontId="17" fillId="2" borderId="50" xfId="39" applyFill="1" applyBorder="1" applyAlignment="1"/>
    <xf numFmtId="0" fontId="7" fillId="0" borderId="50" xfId="0" applyFont="1" applyBorder="1" applyAlignment="1">
      <alignment horizontal="left" vertical="top" wrapText="1"/>
    </xf>
    <xf numFmtId="0" fontId="7" fillId="0" borderId="52" xfId="0" applyFont="1" applyBorder="1"/>
    <xf numFmtId="0" fontId="7" fillId="0" borderId="53" xfId="0" applyFont="1" applyBorder="1" applyAlignment="1">
      <alignment horizontal="left" vertical="top" wrapText="1"/>
    </xf>
    <xf numFmtId="0" fontId="0" fillId="0" borderId="54" xfId="0" applyBorder="1"/>
    <xf numFmtId="0" fontId="17" fillId="2" borderId="52" xfId="39" applyFill="1" applyBorder="1"/>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17" fillId="2" borderId="53" xfId="39" applyFill="1" applyBorder="1"/>
    <xf numFmtId="0" fontId="0" fillId="0" borderId="58" xfId="0" applyBorder="1"/>
    <xf numFmtId="0" fontId="17" fillId="2" borderId="50" xfId="39" applyFill="1" applyBorder="1"/>
    <xf numFmtId="0" fontId="7" fillId="0" borderId="0" xfId="0" applyFont="1" applyBorder="1" applyAlignment="1">
      <alignment wrapText="1"/>
    </xf>
    <xf numFmtId="0" fontId="7" fillId="0" borderId="5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0" fillId="0" borderId="0" xfId="0" applyAlignment="1">
      <alignment vertical="center"/>
    </xf>
    <xf numFmtId="0" fontId="21" fillId="4" borderId="1" xfId="4" applyFont="1" applyFill="1" applyBorder="1" applyAlignment="1"/>
    <xf numFmtId="0" fontId="21" fillId="4" borderId="5" xfId="4" applyFont="1" applyFill="1" applyBorder="1" applyAlignment="1"/>
    <xf numFmtId="0" fontId="21" fillId="4" borderId="4" xfId="4" applyFont="1" applyFill="1" applyBorder="1" applyAlignment="1"/>
    <xf numFmtId="38" fontId="20" fillId="3" borderId="8" xfId="4" applyNumberFormat="1" applyFont="1" applyFill="1" applyBorder="1" applyAlignment="1">
      <alignment horizontal="center" wrapText="1"/>
    </xf>
    <xf numFmtId="38" fontId="20" fillId="3" borderId="16" xfId="4" applyNumberFormat="1" applyFont="1" applyFill="1" applyBorder="1" applyAlignment="1">
      <alignment horizontal="center" wrapText="1"/>
    </xf>
    <xf numFmtId="38" fontId="20" fillId="3" borderId="30" xfId="4" applyNumberFormat="1" applyFont="1" applyFill="1" applyBorder="1" applyAlignment="1">
      <alignment horizontal="center" wrapText="1"/>
    </xf>
    <xf numFmtId="0" fontId="6" fillId="0" borderId="0" xfId="0" applyFont="1" applyAlignment="1">
      <alignment vertical="center"/>
    </xf>
    <xf numFmtId="0" fontId="6" fillId="0" borderId="0" xfId="0" applyFont="1" applyAlignment="1">
      <alignment horizontal="left" vertical="center"/>
    </xf>
    <xf numFmtId="0" fontId="21" fillId="5" borderId="1" xfId="4" applyFont="1" applyFill="1" applyBorder="1" applyAlignment="1"/>
    <xf numFmtId="0" fontId="21" fillId="5" borderId="5" xfId="4" applyFont="1" applyFill="1" applyBorder="1" applyAlignment="1"/>
    <xf numFmtId="0" fontId="21" fillId="5" borderId="4" xfId="4" applyFont="1" applyFill="1" applyBorder="1" applyAlignment="1"/>
    <xf numFmtId="49" fontId="20" fillId="6" borderId="8" xfId="4" applyNumberFormat="1" applyFont="1" applyFill="1" applyBorder="1" applyAlignment="1">
      <alignment horizontal="center" wrapText="1"/>
    </xf>
    <xf numFmtId="38" fontId="20" fillId="6" borderId="16" xfId="4" applyNumberFormat="1" applyFont="1" applyFill="1" applyBorder="1" applyAlignment="1">
      <alignment horizontal="center" wrapText="1"/>
    </xf>
    <xf numFmtId="38" fontId="20" fillId="6" borderId="30" xfId="4" applyNumberFormat="1" applyFont="1" applyFill="1" applyBorder="1" applyAlignment="1">
      <alignment horizontal="center" wrapText="1"/>
    </xf>
    <xf numFmtId="38" fontId="20" fillId="6" borderId="22" xfId="4" applyNumberFormat="1" applyFont="1" applyFill="1" applyBorder="1" applyAlignment="1">
      <alignment horizontal="center" vertical="center" wrapText="1"/>
    </xf>
    <xf numFmtId="38" fontId="20" fillId="6" borderId="8" xfId="4" applyNumberFormat="1" applyFont="1" applyFill="1" applyBorder="1" applyAlignment="1">
      <alignment horizontal="center" vertical="center" wrapText="1"/>
    </xf>
    <xf numFmtId="38" fontId="20" fillId="6" borderId="17" xfId="4" applyNumberFormat="1" applyFont="1" applyFill="1" applyBorder="1" applyAlignment="1">
      <alignment horizontal="center" vertical="center" wrapText="1"/>
    </xf>
    <xf numFmtId="0" fontId="21" fillId="5" borderId="1" xfId="4" applyFont="1" applyFill="1" applyBorder="1" applyAlignment="1">
      <alignment horizontal="left"/>
    </xf>
    <xf numFmtId="0" fontId="21" fillId="5" borderId="5" xfId="4" applyFont="1" applyFill="1" applyBorder="1" applyAlignment="1">
      <alignment horizontal="left"/>
    </xf>
    <xf numFmtId="0" fontId="21" fillId="5" borderId="4" xfId="4" applyFont="1" applyFill="1" applyBorder="1" applyAlignment="1">
      <alignment horizontal="left"/>
    </xf>
    <xf numFmtId="38" fontId="19" fillId="8" borderId="1" xfId="0" applyNumberFormat="1" applyFont="1" applyFill="1" applyBorder="1" applyAlignment="1">
      <alignment vertical="center"/>
    </xf>
    <xf numFmtId="38" fontId="19" fillId="8" borderId="5" xfId="0" applyNumberFormat="1" applyFont="1" applyFill="1" applyBorder="1" applyAlignment="1">
      <alignment vertical="center"/>
    </xf>
    <xf numFmtId="38" fontId="19" fillId="8" borderId="4" xfId="0" applyNumberFormat="1" applyFont="1" applyFill="1" applyBorder="1" applyAlignment="1">
      <alignment vertical="center"/>
    </xf>
    <xf numFmtId="38" fontId="20" fillId="7" borderId="2" xfId="4" applyNumberFormat="1" applyFont="1" applyFill="1" applyBorder="1" applyAlignment="1">
      <alignment horizontal="center" vertical="center" wrapText="1"/>
    </xf>
    <xf numFmtId="38" fontId="20" fillId="7" borderId="1" xfId="4" applyNumberFormat="1" applyFont="1" applyFill="1" applyBorder="1" applyAlignment="1">
      <alignment horizontal="center" vertical="center" wrapText="1"/>
    </xf>
    <xf numFmtId="38" fontId="20" fillId="7" borderId="19" xfId="4" applyNumberFormat="1" applyFont="1" applyFill="1" applyBorder="1" applyAlignment="1">
      <alignment horizontal="center" vertical="center" wrapText="1"/>
    </xf>
    <xf numFmtId="38" fontId="20" fillId="7" borderId="2" xfId="4" applyNumberFormat="1" applyFont="1" applyFill="1" applyBorder="1" applyAlignment="1">
      <alignment horizontal="center" wrapText="1"/>
    </xf>
    <xf numFmtId="38" fontId="20" fillId="7" borderId="1" xfId="4" applyNumberFormat="1" applyFont="1" applyFill="1" applyBorder="1" applyAlignment="1">
      <alignment horizontal="center" wrapText="1"/>
    </xf>
    <xf numFmtId="38" fontId="20" fillId="7" borderId="6" xfId="4" applyNumberFormat="1" applyFont="1" applyFill="1" applyBorder="1" applyAlignment="1">
      <alignment horizontal="center" wrapText="1"/>
    </xf>
    <xf numFmtId="38" fontId="20" fillId="7" borderId="4" xfId="4" applyNumberFormat="1" applyFont="1" applyFill="1" applyBorder="1" applyAlignment="1">
      <alignment horizontal="center" wrapText="1"/>
    </xf>
    <xf numFmtId="38" fontId="20" fillId="7" borderId="7" xfId="4" applyNumberFormat="1" applyFont="1" applyFill="1" applyBorder="1" applyAlignment="1">
      <alignment horizontal="center" wrapText="1"/>
    </xf>
    <xf numFmtId="0" fontId="21" fillId="8" borderId="1" xfId="4" applyFont="1" applyFill="1" applyBorder="1" applyAlignment="1">
      <alignment vertical="center"/>
    </xf>
    <xf numFmtId="0" fontId="21" fillId="8" borderId="5" xfId="4" applyFont="1" applyFill="1" applyBorder="1" applyAlignment="1">
      <alignment vertical="center"/>
    </xf>
    <xf numFmtId="0" fontId="21" fillId="8" borderId="4" xfId="4" applyFont="1" applyFill="1" applyBorder="1" applyAlignment="1">
      <alignment vertical="center"/>
    </xf>
    <xf numFmtId="38" fontId="20" fillId="3" borderId="15" xfId="4" applyNumberFormat="1" applyFont="1" applyFill="1" applyBorder="1" applyAlignment="1">
      <alignment horizontal="center" wrapText="1"/>
    </xf>
    <xf numFmtId="38" fontId="20" fillId="3" borderId="13" xfId="4" applyNumberFormat="1" applyFont="1" applyFill="1" applyBorder="1" applyAlignment="1">
      <alignment horizontal="center" wrapText="1"/>
    </xf>
    <xf numFmtId="38" fontId="20" fillId="3" borderId="14" xfId="4" applyNumberFormat="1" applyFont="1" applyFill="1" applyBorder="1" applyAlignment="1">
      <alignment horizontal="center" wrapText="1"/>
    </xf>
    <xf numFmtId="165" fontId="5" fillId="0" borderId="30" xfId="4" applyNumberFormat="1" applyFont="1" applyFill="1" applyBorder="1" applyAlignment="1">
      <alignment horizontal="right" wrapText="1"/>
    </xf>
    <xf numFmtId="3" fontId="6" fillId="0" borderId="31" xfId="0" applyNumberFormat="1" applyFont="1" applyFill="1" applyBorder="1"/>
    <xf numFmtId="3" fontId="6" fillId="0" borderId="44" xfId="0" applyNumberFormat="1" applyFont="1" applyFill="1" applyBorder="1"/>
    <xf numFmtId="10" fontId="6" fillId="0" borderId="12" xfId="0" applyNumberFormat="1" applyFont="1" applyFill="1" applyBorder="1"/>
    <xf numFmtId="3" fontId="6" fillId="0" borderId="10" xfId="0" applyNumberFormat="1" applyFont="1" applyFill="1" applyBorder="1"/>
    <xf numFmtId="3" fontId="6" fillId="0" borderId="6" xfId="0" applyNumberFormat="1" applyFont="1" applyFill="1" applyBorder="1"/>
    <xf numFmtId="3" fontId="6" fillId="0" borderId="4" xfId="0" applyNumberFormat="1" applyFont="1" applyFill="1" applyBorder="1"/>
    <xf numFmtId="10" fontId="6" fillId="0" borderId="7" xfId="0" applyNumberFormat="1" applyFont="1" applyFill="1" applyBorder="1"/>
    <xf numFmtId="3" fontId="6" fillId="0" borderId="22" xfId="4" applyNumberFormat="1" applyFont="1" applyFill="1" applyBorder="1" applyAlignment="1">
      <alignment horizontal="right"/>
    </xf>
    <xf numFmtId="3" fontId="6" fillId="0" borderId="8" xfId="4" applyNumberFormat="1" applyFont="1" applyFill="1" applyBorder="1" applyAlignment="1">
      <alignment horizontal="right"/>
    </xf>
    <xf numFmtId="2" fontId="6" fillId="0" borderId="17" xfId="4" applyNumberFormat="1" applyFont="1" applyFill="1" applyBorder="1" applyAlignment="1">
      <alignment horizontal="right"/>
    </xf>
    <xf numFmtId="3" fontId="6" fillId="0" borderId="6" xfId="0" applyNumberFormat="1" applyFont="1" applyFill="1" applyBorder="1" applyAlignment="1">
      <alignment horizontal="right"/>
    </xf>
    <xf numFmtId="3" fontId="6" fillId="0" borderId="2" xfId="0" applyNumberFormat="1" applyFont="1" applyFill="1" applyBorder="1" applyAlignment="1">
      <alignment horizontal="right"/>
    </xf>
    <xf numFmtId="10" fontId="6" fillId="0" borderId="7" xfId="0" applyNumberFormat="1" applyFont="1" applyFill="1" applyBorder="1" applyAlignment="1">
      <alignment horizontal="right"/>
    </xf>
    <xf numFmtId="3" fontId="6" fillId="0" borderId="2" xfId="0" applyNumberFormat="1" applyFont="1" applyFill="1" applyBorder="1"/>
    <xf numFmtId="3" fontId="6" fillId="0" borderId="22" xfId="0" applyNumberFormat="1" applyFont="1" applyFill="1" applyBorder="1"/>
    <xf numFmtId="3" fontId="6" fillId="0" borderId="23" xfId="0" applyNumberFormat="1" applyFont="1" applyFill="1" applyBorder="1"/>
    <xf numFmtId="10" fontId="6" fillId="0" borderId="17" xfId="0" applyNumberFormat="1" applyFont="1" applyFill="1" applyBorder="1"/>
    <xf numFmtId="3" fontId="6" fillId="0" borderId="4" xfId="0" applyNumberFormat="1" applyFont="1" applyFill="1" applyBorder="1" applyAlignment="1">
      <alignment horizontal="right"/>
    </xf>
    <xf numFmtId="3" fontId="6" fillId="0" borderId="15" xfId="0" applyNumberFormat="1" applyFont="1" applyFill="1" applyBorder="1"/>
    <xf numFmtId="3" fontId="6" fillId="0" borderId="13" xfId="0" applyNumberFormat="1" applyFont="1" applyFill="1" applyBorder="1"/>
    <xf numFmtId="10" fontId="6" fillId="0" borderId="14" xfId="0" applyNumberFormat="1" applyFont="1" applyFill="1" applyBorder="1"/>
    <xf numFmtId="3" fontId="6" fillId="0" borderId="27" xfId="4" applyNumberFormat="1" applyFont="1" applyFill="1" applyBorder="1" applyAlignment="1">
      <alignment horizontal="right"/>
    </xf>
    <xf numFmtId="3" fontId="6" fillId="0" borderId="24" xfId="4" applyNumberFormat="1" applyFont="1" applyFill="1" applyBorder="1" applyAlignment="1">
      <alignment horizontal="right"/>
    </xf>
    <xf numFmtId="2" fontId="6" fillId="0" borderId="25" xfId="4" applyNumberFormat="1" applyFont="1" applyFill="1" applyBorder="1" applyAlignment="1">
      <alignment horizontal="right"/>
    </xf>
    <xf numFmtId="3" fontId="6" fillId="0" borderId="6" xfId="4" applyNumberFormat="1" applyFont="1" applyFill="1" applyBorder="1" applyAlignment="1">
      <alignment horizontal="right"/>
    </xf>
    <xf numFmtId="3" fontId="6" fillId="0" borderId="4" xfId="4" applyNumberFormat="1" applyFont="1" applyFill="1" applyBorder="1" applyAlignment="1">
      <alignment horizontal="right"/>
    </xf>
    <xf numFmtId="2" fontId="6" fillId="0" borderId="7" xfId="4" applyNumberFormat="1" applyFont="1" applyFill="1" applyBorder="1" applyAlignment="1">
      <alignment horizontal="right"/>
    </xf>
    <xf numFmtId="3" fontId="6" fillId="0" borderId="2" xfId="4" applyNumberFormat="1" applyFont="1" applyFill="1" applyBorder="1" applyAlignment="1">
      <alignment horizontal="right"/>
    </xf>
    <xf numFmtId="2" fontId="6" fillId="0" borderId="14" xfId="4" applyNumberFormat="1" applyFont="1" applyFill="1" applyBorder="1" applyAlignment="1">
      <alignment horizontal="right"/>
    </xf>
    <xf numFmtId="165" fontId="6" fillId="0" borderId="25" xfId="4" applyNumberFormat="1" applyFont="1" applyFill="1" applyBorder="1" applyAlignment="1">
      <alignment horizontal="right"/>
    </xf>
    <xf numFmtId="165" fontId="6" fillId="0" borderId="7" xfId="4" applyNumberFormat="1" applyFont="1" applyFill="1" applyBorder="1" applyAlignment="1">
      <alignment horizontal="right"/>
    </xf>
    <xf numFmtId="165" fontId="6" fillId="0" borderId="17" xfId="4" applyNumberFormat="1" applyFont="1" applyFill="1" applyBorder="1" applyAlignment="1">
      <alignment horizontal="right"/>
    </xf>
    <xf numFmtId="3" fontId="6" fillId="0" borderId="22" xfId="4" applyNumberFormat="1" applyFont="1" applyFill="1" applyBorder="1" applyAlignment="1">
      <alignment horizontal="right" wrapText="1"/>
    </xf>
    <xf numFmtId="3" fontId="6" fillId="0" borderId="22" xfId="0" applyNumberFormat="1" applyFont="1" applyFill="1" applyBorder="1" applyAlignment="1">
      <alignment horizontal="right"/>
    </xf>
    <xf numFmtId="3" fontId="6" fillId="0" borderId="8" xfId="0" applyNumberFormat="1" applyFont="1" applyFill="1" applyBorder="1" applyAlignment="1">
      <alignment horizontal="right"/>
    </xf>
    <xf numFmtId="10" fontId="6" fillId="0" borderId="17" xfId="0" applyNumberFormat="1" applyFont="1" applyFill="1" applyBorder="1" applyAlignment="1">
      <alignment horizontal="right"/>
    </xf>
    <xf numFmtId="167" fontId="14" fillId="0" borderId="27" xfId="6" applyNumberFormat="1" applyFont="1" applyFill="1" applyBorder="1" applyAlignment="1"/>
    <xf numFmtId="167" fontId="14" fillId="0" borderId="24" xfId="6" applyNumberFormat="1" applyFont="1" applyFill="1" applyBorder="1" applyAlignment="1"/>
    <xf numFmtId="165" fontId="14" fillId="0" borderId="25" xfId="7" applyNumberFormat="1" applyFont="1" applyFill="1" applyBorder="1" applyAlignment="1"/>
    <xf numFmtId="167" fontId="14" fillId="0" borderId="27" xfId="6" applyNumberFormat="1" applyFont="1" applyFill="1" applyBorder="1" applyAlignment="1">
      <alignment horizontal="right"/>
    </xf>
    <xf numFmtId="167" fontId="14" fillId="0" borderId="24" xfId="6" applyNumberFormat="1" applyFont="1" applyFill="1" applyBorder="1" applyAlignment="1">
      <alignment horizontal="right"/>
    </xf>
    <xf numFmtId="165" fontId="14" fillId="0" borderId="25" xfId="7" applyNumberFormat="1" applyFont="1" applyFill="1" applyBorder="1" applyAlignment="1">
      <alignment horizontal="right"/>
    </xf>
    <xf numFmtId="3" fontId="6" fillId="0" borderId="6" xfId="4" applyNumberFormat="1" applyFont="1" applyFill="1" applyBorder="1" applyAlignment="1">
      <alignment horizontal="right" wrapText="1"/>
    </xf>
    <xf numFmtId="167" fontId="14" fillId="0" borderId="6" xfId="6" applyNumberFormat="1" applyFont="1" applyFill="1" applyBorder="1" applyAlignment="1"/>
    <xf numFmtId="167" fontId="14" fillId="0" borderId="2" xfId="6" applyNumberFormat="1" applyFont="1" applyFill="1" applyBorder="1" applyAlignment="1"/>
    <xf numFmtId="165" fontId="6" fillId="0" borderId="7" xfId="7" applyNumberFormat="1" applyFont="1" applyFill="1" applyBorder="1" applyAlignment="1">
      <alignment wrapText="1"/>
    </xf>
    <xf numFmtId="167" fontId="6" fillId="0" borderId="6" xfId="6" applyNumberFormat="1" applyFont="1" applyFill="1" applyBorder="1" applyAlignment="1">
      <alignment horizontal="right"/>
    </xf>
    <xf numFmtId="167" fontId="6" fillId="0" borderId="2" xfId="6" applyNumberFormat="1" applyFont="1" applyFill="1" applyBorder="1" applyAlignment="1">
      <alignment horizontal="right"/>
    </xf>
    <xf numFmtId="165" fontId="6" fillId="0" borderId="7" xfId="7" applyNumberFormat="1" applyFont="1" applyFill="1" applyBorder="1" applyAlignment="1">
      <alignment horizontal="right" wrapText="1"/>
    </xf>
    <xf numFmtId="167" fontId="14" fillId="0" borderId="6" xfId="6" applyNumberFormat="1" applyFont="1" applyFill="1" applyBorder="1" applyAlignment="1">
      <alignment horizontal="right"/>
    </xf>
    <xf numFmtId="167" fontId="14" fillId="0" borderId="2" xfId="6" applyNumberFormat="1" applyFont="1" applyFill="1" applyBorder="1" applyAlignment="1">
      <alignment horizontal="right"/>
    </xf>
    <xf numFmtId="167" fontId="6" fillId="0" borderId="15" xfId="6" applyNumberFormat="1" applyFont="1" applyFill="1" applyBorder="1" applyAlignment="1"/>
    <xf numFmtId="167" fontId="6" fillId="0" borderId="13" xfId="6" applyNumberFormat="1" applyFont="1" applyFill="1" applyBorder="1" applyAlignment="1"/>
    <xf numFmtId="165" fontId="6" fillId="0" borderId="14" xfId="7" applyNumberFormat="1" applyFont="1" applyFill="1" applyBorder="1" applyAlignment="1"/>
    <xf numFmtId="167" fontId="14" fillId="0" borderId="15" xfId="6" applyNumberFormat="1" applyFont="1" applyFill="1" applyBorder="1" applyAlignment="1">
      <alignment horizontal="right"/>
    </xf>
    <xf numFmtId="167" fontId="14" fillId="0" borderId="13" xfId="6" applyNumberFormat="1" applyFont="1" applyFill="1" applyBorder="1" applyAlignment="1">
      <alignment horizontal="right"/>
    </xf>
    <xf numFmtId="165" fontId="6" fillId="0" borderId="14" xfId="7" applyNumberFormat="1" applyFont="1" applyFill="1" applyBorder="1" applyAlignment="1">
      <alignment horizontal="right" wrapText="1"/>
    </xf>
    <xf numFmtId="3" fontId="6" fillId="0" borderId="15" xfId="4" applyNumberFormat="1" applyFont="1" applyFill="1" applyBorder="1" applyAlignment="1">
      <alignment horizontal="right"/>
    </xf>
    <xf numFmtId="3" fontId="6" fillId="0" borderId="13" xfId="4" applyNumberFormat="1" applyFont="1" applyFill="1" applyBorder="1" applyAlignment="1">
      <alignment horizontal="right"/>
    </xf>
    <xf numFmtId="165" fontId="6" fillId="0" borderId="14" xfId="4" applyNumberFormat="1" applyFont="1" applyFill="1" applyBorder="1" applyAlignment="1">
      <alignment horizontal="right"/>
    </xf>
    <xf numFmtId="3" fontId="6" fillId="0" borderId="31" xfId="4" applyNumberFormat="1" applyFont="1" applyFill="1" applyBorder="1" applyAlignment="1">
      <alignment horizontal="right"/>
    </xf>
    <xf numFmtId="3" fontId="6" fillId="0" borderId="10" xfId="4" applyNumberFormat="1" applyFont="1" applyFill="1" applyBorder="1" applyAlignment="1">
      <alignment horizontal="right"/>
    </xf>
    <xf numFmtId="165" fontId="6" fillId="0" borderId="12" xfId="4" applyNumberFormat="1" applyFont="1" applyFill="1" applyBorder="1" applyAlignment="1">
      <alignment horizontal="right"/>
    </xf>
    <xf numFmtId="0" fontId="6" fillId="0" borderId="27" xfId="0" applyFont="1" applyFill="1" applyBorder="1" applyAlignment="1">
      <alignment horizontal="right"/>
    </xf>
    <xf numFmtId="0" fontId="6" fillId="0" borderId="24" xfId="0" applyFont="1" applyFill="1" applyBorder="1" applyAlignment="1">
      <alignment horizontal="right"/>
    </xf>
    <xf numFmtId="3" fontId="6" fillId="0" borderId="43" xfId="4" applyNumberFormat="1" applyFont="1" applyFill="1" applyBorder="1" applyAlignment="1">
      <alignment horizontal="right"/>
    </xf>
    <xf numFmtId="3" fontId="6" fillId="0" borderId="37" xfId="4" applyNumberFormat="1" applyFont="1" applyFill="1" applyBorder="1" applyAlignment="1">
      <alignment horizontal="right"/>
    </xf>
    <xf numFmtId="0" fontId="6" fillId="0" borderId="6" xfId="0" applyFont="1" applyFill="1" applyBorder="1" applyAlignment="1">
      <alignment horizontal="right"/>
    </xf>
    <xf numFmtId="0" fontId="6" fillId="0" borderId="2" xfId="0" applyFont="1" applyFill="1" applyBorder="1" applyAlignment="1">
      <alignment horizontal="right"/>
    </xf>
    <xf numFmtId="0" fontId="6" fillId="0" borderId="7" xfId="0" applyFont="1" applyFill="1" applyBorder="1" applyAlignment="1">
      <alignment horizontal="right"/>
    </xf>
    <xf numFmtId="3" fontId="6" fillId="0" borderId="23" xfId="4" applyNumberFormat="1" applyFont="1" applyFill="1" applyBorder="1" applyAlignment="1">
      <alignment horizontal="right"/>
    </xf>
    <xf numFmtId="0" fontId="6" fillId="0" borderId="15" xfId="0" applyFont="1" applyFill="1" applyBorder="1" applyAlignment="1">
      <alignment horizontal="right"/>
    </xf>
    <xf numFmtId="0" fontId="6" fillId="0" borderId="13" xfId="0" applyFont="1" applyFill="1" applyBorder="1" applyAlignment="1">
      <alignment horizontal="right"/>
    </xf>
    <xf numFmtId="3" fontId="6" fillId="0" borderId="38" xfId="4" applyNumberFormat="1" applyFont="1" applyFill="1" applyBorder="1" applyAlignment="1">
      <alignment horizontal="right"/>
    </xf>
    <xf numFmtId="0" fontId="5" fillId="0" borderId="40" xfId="0" applyFont="1" applyFill="1" applyBorder="1"/>
    <xf numFmtId="0" fontId="5" fillId="0" borderId="17" xfId="4" applyFont="1" applyFill="1" applyBorder="1" applyAlignment="1">
      <alignment horizontal="left" wrapText="1"/>
    </xf>
    <xf numFmtId="0" fontId="5" fillId="0" borderId="21" xfId="4" applyFont="1" applyFill="1" applyBorder="1" applyAlignment="1">
      <alignment horizontal="left" wrapText="1"/>
    </xf>
    <xf numFmtId="3" fontId="6" fillId="0" borderId="22" xfId="0" applyNumberFormat="1" applyFont="1" applyFill="1" applyBorder="1" applyAlignment="1"/>
    <xf numFmtId="3" fontId="6" fillId="0" borderId="23" xfId="0" applyNumberFormat="1" applyFont="1" applyFill="1" applyBorder="1" applyAlignment="1"/>
    <xf numFmtId="10" fontId="6" fillId="0" borderId="17" xfId="0" applyNumberFormat="1" applyFont="1" applyFill="1" applyBorder="1" applyAlignment="1"/>
    <xf numFmtId="3" fontId="6" fillId="0" borderId="6" xfId="0" applyNumberFormat="1" applyFont="1" applyFill="1" applyBorder="1" applyAlignment="1"/>
    <xf numFmtId="3" fontId="6" fillId="0" borderId="2" xfId="0" applyNumberFormat="1" applyFont="1" applyFill="1" applyBorder="1" applyAlignment="1"/>
    <xf numFmtId="10" fontId="6" fillId="0" borderId="7" xfId="0" applyNumberFormat="1" applyFont="1" applyFill="1" applyBorder="1" applyAlignment="1"/>
    <xf numFmtId="3" fontId="5" fillId="0" borderId="27" xfId="4" applyNumberFormat="1" applyFont="1" applyFill="1" applyBorder="1" applyAlignment="1">
      <alignment horizontal="right" wrapText="1"/>
    </xf>
    <xf numFmtId="3" fontId="5" fillId="0" borderId="24" xfId="4" applyNumberFormat="1" applyFont="1" applyFill="1" applyBorder="1" applyAlignment="1">
      <alignment horizontal="right" wrapText="1"/>
    </xf>
    <xf numFmtId="165" fontId="5" fillId="0" borderId="28" xfId="4" applyNumberFormat="1" applyFont="1" applyFill="1" applyBorder="1" applyAlignment="1">
      <alignment horizontal="right" wrapText="1"/>
    </xf>
    <xf numFmtId="165" fontId="5" fillId="0" borderId="25" xfId="4" applyNumberFormat="1" applyFont="1" applyFill="1" applyBorder="1" applyAlignment="1">
      <alignment horizontal="right" wrapText="1"/>
    </xf>
    <xf numFmtId="3" fontId="5" fillId="0" borderId="43" xfId="4" applyNumberFormat="1" applyFont="1" applyFill="1" applyBorder="1" applyAlignment="1">
      <alignment horizontal="right" wrapText="1"/>
    </xf>
    <xf numFmtId="3" fontId="5" fillId="0" borderId="6" xfId="4" applyNumberFormat="1" applyFont="1" applyFill="1" applyBorder="1" applyAlignment="1">
      <alignment horizontal="right" wrapText="1"/>
    </xf>
    <xf numFmtId="165" fontId="5" fillId="0" borderId="7" xfId="4" applyNumberFormat="1" applyFont="1" applyFill="1" applyBorder="1" applyAlignment="1">
      <alignment horizontal="right" wrapText="1"/>
    </xf>
    <xf numFmtId="3" fontId="5" fillId="0" borderId="2" xfId="4" applyNumberFormat="1" applyFont="1" applyFill="1" applyBorder="1" applyAlignment="1">
      <alignment horizontal="right" wrapText="1"/>
    </xf>
    <xf numFmtId="3" fontId="5" fillId="0" borderId="4" xfId="4" applyNumberFormat="1" applyFont="1" applyFill="1" applyBorder="1" applyAlignment="1">
      <alignment horizontal="right" wrapText="1"/>
    </xf>
    <xf numFmtId="165" fontId="5" fillId="0" borderId="1" xfId="4" applyNumberFormat="1" applyFont="1" applyFill="1" applyBorder="1" applyAlignment="1">
      <alignment horizontal="right" wrapText="1"/>
    </xf>
    <xf numFmtId="3" fontId="5" fillId="0" borderId="22" xfId="4" applyNumberFormat="1" applyFont="1" applyFill="1" applyBorder="1" applyAlignment="1">
      <alignment horizontal="right" wrapText="1"/>
    </xf>
    <xf numFmtId="3" fontId="5" fillId="0" borderId="8" xfId="4" applyNumberFormat="1" applyFont="1" applyFill="1" applyBorder="1" applyAlignment="1">
      <alignment horizontal="right" wrapText="1"/>
    </xf>
    <xf numFmtId="165" fontId="5" fillId="0" borderId="16" xfId="4" applyNumberFormat="1" applyFont="1" applyFill="1" applyBorder="1" applyAlignment="1">
      <alignment horizontal="right" wrapText="1"/>
    </xf>
    <xf numFmtId="165" fontId="5" fillId="0" borderId="17" xfId="4" applyNumberFormat="1" applyFont="1" applyFill="1" applyBorder="1" applyAlignment="1">
      <alignment horizontal="right" wrapText="1"/>
    </xf>
    <xf numFmtId="3" fontId="5" fillId="0" borderId="23" xfId="4" applyNumberFormat="1" applyFont="1" applyFill="1" applyBorder="1" applyAlignment="1">
      <alignment horizontal="right" wrapText="1"/>
    </xf>
    <xf numFmtId="3" fontId="5" fillId="0" borderId="15" xfId="4" applyNumberFormat="1" applyFont="1" applyFill="1" applyBorder="1" applyAlignment="1">
      <alignment horizontal="right" wrapText="1"/>
    </xf>
    <xf numFmtId="3" fontId="5" fillId="0" borderId="13" xfId="4" applyNumberFormat="1" applyFont="1" applyFill="1" applyBorder="1" applyAlignment="1">
      <alignment horizontal="right" wrapText="1"/>
    </xf>
    <xf numFmtId="165" fontId="5" fillId="0" borderId="9" xfId="4" applyNumberFormat="1" applyFont="1" applyFill="1" applyBorder="1" applyAlignment="1">
      <alignment horizontal="right" wrapText="1"/>
    </xf>
    <xf numFmtId="165" fontId="5" fillId="0" borderId="14" xfId="4" applyNumberFormat="1" applyFont="1" applyFill="1" applyBorder="1" applyAlignment="1">
      <alignment horizontal="right" wrapText="1"/>
    </xf>
    <xf numFmtId="3" fontId="5" fillId="0" borderId="38" xfId="4" applyNumberFormat="1" applyFont="1" applyFill="1" applyBorder="1" applyAlignment="1">
      <alignment horizontal="right" wrapText="1"/>
    </xf>
    <xf numFmtId="0" fontId="5" fillId="0" borderId="42" xfId="4" applyFont="1" applyFill="1" applyBorder="1" applyAlignment="1">
      <alignment horizontal="left" vertical="top" wrapText="1"/>
    </xf>
    <xf numFmtId="0" fontId="5" fillId="0" borderId="34" xfId="4" applyFont="1" applyFill="1" applyBorder="1" applyAlignment="1">
      <alignment horizontal="left" vertical="top" wrapText="1"/>
    </xf>
    <xf numFmtId="165" fontId="5" fillId="0" borderId="18" xfId="0" applyNumberFormat="1" applyFont="1" applyFill="1" applyBorder="1" applyAlignment="1">
      <alignment horizontal="right" wrapText="1"/>
    </xf>
    <xf numFmtId="165" fontId="5" fillId="0" borderId="33" xfId="0" applyNumberFormat="1" applyFont="1" applyFill="1" applyBorder="1" applyAlignment="1">
      <alignment horizontal="right" wrapText="1"/>
    </xf>
    <xf numFmtId="165" fontId="5" fillId="0" borderId="47" xfId="0" applyNumberFormat="1" applyFont="1" applyFill="1" applyBorder="1" applyAlignment="1">
      <alignment horizontal="right" wrapText="1"/>
    </xf>
    <xf numFmtId="165" fontId="5" fillId="0" borderId="30" xfId="0" applyNumberFormat="1" applyFont="1" applyFill="1" applyBorder="1" applyAlignment="1">
      <alignment horizontal="right" wrapText="1"/>
    </xf>
    <xf numFmtId="165" fontId="5" fillId="0" borderId="19" xfId="0" applyNumberFormat="1" applyFont="1" applyFill="1" applyBorder="1" applyAlignment="1">
      <alignment horizontal="right" wrapText="1"/>
    </xf>
    <xf numFmtId="164" fontId="5" fillId="0" borderId="18"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164" fontId="5" fillId="0" borderId="30" xfId="0" applyNumberFormat="1" applyFont="1" applyFill="1" applyBorder="1" applyAlignment="1">
      <alignment horizontal="right" wrapText="1"/>
    </xf>
    <xf numFmtId="164" fontId="5" fillId="0" borderId="20" xfId="0" applyNumberFormat="1" applyFont="1" applyFill="1" applyBorder="1" applyAlignment="1">
      <alignment horizontal="right" wrapText="1"/>
    </xf>
    <xf numFmtId="166" fontId="5" fillId="0" borderId="18" xfId="0" applyNumberFormat="1" applyFont="1" applyFill="1" applyBorder="1" applyAlignment="1">
      <alignment horizontal="right" wrapText="1"/>
    </xf>
    <xf numFmtId="166" fontId="5" fillId="0" borderId="33" xfId="0" applyNumberFormat="1" applyFont="1" applyFill="1" applyBorder="1" applyAlignment="1">
      <alignment horizontal="right" wrapText="1"/>
    </xf>
    <xf numFmtId="166" fontId="5" fillId="0" borderId="47" xfId="0" applyNumberFormat="1" applyFont="1" applyFill="1" applyBorder="1" applyAlignment="1">
      <alignment horizontal="right" wrapText="1"/>
    </xf>
    <xf numFmtId="166" fontId="5" fillId="0" borderId="30"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3" fontId="5" fillId="0" borderId="30" xfId="0" applyNumberFormat="1" applyFont="1" applyFill="1" applyBorder="1" applyAlignment="1">
      <alignment horizontal="right" wrapText="1"/>
    </xf>
    <xf numFmtId="165" fontId="5" fillId="0" borderId="11" xfId="0" applyNumberFormat="1" applyFont="1" applyFill="1" applyBorder="1" applyAlignment="1">
      <alignment horizontal="right" wrapText="1"/>
    </xf>
    <xf numFmtId="165" fontId="5" fillId="0" borderId="2" xfId="0" applyNumberFormat="1" applyFont="1" applyFill="1" applyBorder="1" applyAlignment="1">
      <alignment horizontal="right" wrapText="1"/>
    </xf>
    <xf numFmtId="165" fontId="5" fillId="0" borderId="13"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3" fontId="5" fillId="0" borderId="44" xfId="0" applyNumberFormat="1" applyFont="1" applyFill="1" applyBorder="1" applyAlignment="1">
      <alignment horizontal="right" wrapText="1"/>
    </xf>
    <xf numFmtId="165" fontId="8" fillId="0" borderId="24" xfId="28" applyNumberFormat="1" applyFont="1" applyFill="1" applyBorder="1"/>
    <xf numFmtId="3" fontId="5" fillId="0" borderId="37" xfId="0" applyNumberFormat="1" applyFont="1" applyFill="1" applyBorder="1" applyAlignment="1">
      <alignment horizontal="right" wrapText="1"/>
    </xf>
    <xf numFmtId="165" fontId="8" fillId="0" borderId="2" xfId="0" applyNumberFormat="1" applyFont="1" applyFill="1" applyBorder="1" applyAlignment="1">
      <alignment horizontal="right" wrapText="1"/>
    </xf>
    <xf numFmtId="3" fontId="5" fillId="0" borderId="7" xfId="0" applyNumberFormat="1" applyFont="1" applyFill="1" applyBorder="1" applyAlignment="1">
      <alignment horizontal="right" wrapText="1"/>
    </xf>
    <xf numFmtId="3" fontId="5" fillId="0" borderId="42"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0" fontId="15" fillId="0" borderId="0" xfId="0" applyFont="1" applyFill="1" applyAlignment="1">
      <alignment horizontal="right" vertical="center"/>
    </xf>
    <xf numFmtId="0" fontId="15" fillId="0" borderId="0" xfId="0" applyFont="1" applyFill="1" applyAlignment="1">
      <alignment horizontal="right"/>
    </xf>
    <xf numFmtId="165" fontId="5" fillId="0" borderId="21" xfId="4" applyNumberFormat="1" applyFont="1" applyFill="1" applyBorder="1" applyAlignment="1">
      <alignment horizontal="right" wrapText="1"/>
    </xf>
    <xf numFmtId="165" fontId="5" fillId="0" borderId="29" xfId="4" applyNumberFormat="1" applyFont="1" applyFill="1" applyBorder="1" applyAlignment="1">
      <alignment horizontal="right" wrapText="1"/>
    </xf>
    <xf numFmtId="0" fontId="5" fillId="0" borderId="0" xfId="4" applyFont="1" applyFill="1" applyBorder="1" applyAlignment="1">
      <alignment horizontal="left" vertical="top"/>
    </xf>
    <xf numFmtId="0" fontId="5" fillId="0" borderId="8" xfId="4" applyFont="1" applyFill="1" applyBorder="1" applyAlignment="1">
      <alignment horizontal="left"/>
    </xf>
    <xf numFmtId="0" fontId="23" fillId="0" borderId="0" xfId="0" applyFont="1"/>
    <xf numFmtId="168" fontId="24" fillId="0" borderId="0" xfId="0" applyNumberFormat="1" applyFont="1"/>
    <xf numFmtId="0" fontId="24" fillId="0" borderId="0" xfId="0" applyFont="1"/>
    <xf numFmtId="0" fontId="24" fillId="9" borderId="3" xfId="0" applyFont="1" applyFill="1" applyBorder="1"/>
    <xf numFmtId="168" fontId="24" fillId="9" borderId="3" xfId="0" applyNumberFormat="1" applyFont="1" applyFill="1" applyBorder="1" applyAlignment="1">
      <alignment horizontal="center"/>
    </xf>
    <xf numFmtId="168" fontId="24" fillId="9" borderId="3" xfId="0" applyNumberFormat="1" applyFont="1" applyFill="1" applyBorder="1" applyAlignment="1">
      <alignment horizontal="center" vertical="center"/>
    </xf>
    <xf numFmtId="0" fontId="24" fillId="9" borderId="0" xfId="0" applyFont="1" applyFill="1"/>
    <xf numFmtId="168" fontId="24" fillId="9" borderId="23" xfId="0" applyNumberFormat="1" applyFont="1" applyFill="1" applyBorder="1" applyAlignment="1">
      <alignment horizontal="center"/>
    </xf>
    <xf numFmtId="168" fontId="24" fillId="9" borderId="8" xfId="0" applyNumberFormat="1" applyFont="1" applyFill="1" applyBorder="1" applyAlignment="1">
      <alignment horizontal="center"/>
    </xf>
    <xf numFmtId="168" fontId="24" fillId="9" borderId="16" xfId="0" applyNumberFormat="1" applyFont="1" applyFill="1" applyBorder="1" applyAlignment="1">
      <alignment horizontal="center"/>
    </xf>
    <xf numFmtId="168" fontId="24" fillId="9" borderId="59" xfId="0" applyNumberFormat="1" applyFont="1" applyFill="1" applyBorder="1" applyAlignment="1">
      <alignment horizontal="center"/>
    </xf>
    <xf numFmtId="168" fontId="24" fillId="9" borderId="36" xfId="0" applyNumberFormat="1" applyFont="1" applyFill="1" applyBorder="1" applyAlignment="1">
      <alignment horizontal="center"/>
    </xf>
    <xf numFmtId="168" fontId="24" fillId="9" borderId="59" xfId="0" applyNumberFormat="1" applyFont="1" applyFill="1" applyBorder="1"/>
    <xf numFmtId="0" fontId="24" fillId="0" borderId="0" xfId="0" applyFont="1" applyAlignment="1">
      <alignment horizontal="right"/>
    </xf>
    <xf numFmtId="168" fontId="24" fillId="10" borderId="59" xfId="0" applyNumberFormat="1" applyFont="1" applyFill="1" applyBorder="1"/>
    <xf numFmtId="168" fontId="24" fillId="10" borderId="36" xfId="0" applyNumberFormat="1" applyFont="1" applyFill="1" applyBorder="1"/>
    <xf numFmtId="169" fontId="24" fillId="0" borderId="59" xfId="0" applyNumberFormat="1" applyFont="1" applyBorder="1"/>
    <xf numFmtId="169" fontId="24" fillId="0" borderId="36" xfId="0" applyNumberFormat="1" applyFont="1" applyBorder="1"/>
    <xf numFmtId="169" fontId="24" fillId="10" borderId="36" xfId="0" applyNumberFormat="1" applyFont="1" applyFill="1" applyBorder="1"/>
    <xf numFmtId="169" fontId="24" fillId="11" borderId="59" xfId="0" applyNumberFormat="1" applyFont="1" applyFill="1" applyBorder="1"/>
    <xf numFmtId="169" fontId="24" fillId="11" borderId="36" xfId="0" applyNumberFormat="1" applyFont="1" applyFill="1" applyBorder="1"/>
    <xf numFmtId="169" fontId="24" fillId="0" borderId="36" xfId="0" applyNumberFormat="1" applyFont="1" applyFill="1" applyBorder="1"/>
    <xf numFmtId="169" fontId="24" fillId="0" borderId="46" xfId="0" applyNumberFormat="1" applyFont="1" applyFill="1" applyBorder="1"/>
    <xf numFmtId="169" fontId="24" fillId="10" borderId="46" xfId="0" applyNumberFormat="1" applyFont="1" applyFill="1" applyBorder="1"/>
    <xf numFmtId="168" fontId="25" fillId="10" borderId="36" xfId="0" applyNumberFormat="1" applyFont="1" applyFill="1" applyBorder="1"/>
    <xf numFmtId="168" fontId="25" fillId="0" borderId="0" xfId="0" applyNumberFormat="1" applyFont="1"/>
    <xf numFmtId="0" fontId="24" fillId="0" borderId="0" xfId="0" applyFont="1" applyAlignment="1">
      <alignment horizontal="right" wrapText="1"/>
    </xf>
    <xf numFmtId="169" fontId="24" fillId="0" borderId="0" xfId="0" applyNumberFormat="1" applyFont="1" applyFill="1"/>
    <xf numFmtId="169" fontId="24" fillId="0" borderId="59" xfId="0" applyNumberFormat="1" applyFont="1" applyFill="1" applyBorder="1"/>
    <xf numFmtId="169" fontId="26" fillId="0" borderId="0" xfId="0" applyNumberFormat="1" applyFont="1" applyFill="1"/>
    <xf numFmtId="169" fontId="24" fillId="10" borderId="59" xfId="0" applyNumberFormat="1" applyFont="1" applyFill="1" applyBorder="1"/>
    <xf numFmtId="169" fontId="24" fillId="0" borderId="0" xfId="0" applyNumberFormat="1" applyFont="1"/>
    <xf numFmtId="169" fontId="26" fillId="0" borderId="36" xfId="0" applyNumberFormat="1" applyFont="1" applyFill="1" applyBorder="1"/>
    <xf numFmtId="169" fontId="26" fillId="0" borderId="36" xfId="0" applyNumberFormat="1" applyFont="1" applyBorder="1"/>
    <xf numFmtId="169" fontId="24" fillId="0" borderId="0" xfId="40" applyNumberFormat="1" applyFont="1" applyFill="1" applyBorder="1"/>
    <xf numFmtId="0" fontId="24" fillId="9" borderId="0" xfId="0" applyFont="1" applyFill="1" applyBorder="1"/>
    <xf numFmtId="169" fontId="24" fillId="10" borderId="0" xfId="0" applyNumberFormat="1" applyFont="1" applyFill="1"/>
    <xf numFmtId="0" fontId="23" fillId="9" borderId="0" xfId="0" applyFont="1" applyFill="1"/>
    <xf numFmtId="169" fontId="24" fillId="9" borderId="0" xfId="0" applyNumberFormat="1" applyFont="1" applyFill="1"/>
    <xf numFmtId="169" fontId="24" fillId="12" borderId="0" xfId="0" applyNumberFormat="1" applyFont="1" applyFill="1" applyAlignment="1">
      <alignment horizontal="center"/>
    </xf>
    <xf numFmtId="169" fontId="24" fillId="0" borderId="60" xfId="0" applyNumberFormat="1" applyFont="1" applyBorder="1"/>
    <xf numFmtId="0" fontId="26" fillId="12" borderId="0" xfId="0" applyFont="1" applyFill="1"/>
    <xf numFmtId="168" fontId="24" fillId="12" borderId="0" xfId="0" applyNumberFormat="1" applyFont="1" applyFill="1" applyAlignment="1">
      <alignment horizontal="center"/>
    </xf>
    <xf numFmtId="0" fontId="26" fillId="0" borderId="0" xfId="0" applyFont="1"/>
    <xf numFmtId="168" fontId="24" fillId="0" borderId="0" xfId="0" applyNumberFormat="1" applyFont="1" applyAlignment="1">
      <alignment horizontal="center"/>
    </xf>
    <xf numFmtId="0" fontId="24" fillId="0" borderId="0" xfId="0" applyFont="1" applyFill="1"/>
    <xf numFmtId="168" fontId="24" fillId="9" borderId="46" xfId="0" applyNumberFormat="1" applyFont="1" applyFill="1" applyBorder="1" applyAlignment="1">
      <alignment horizontal="center"/>
    </xf>
    <xf numFmtId="168" fontId="24" fillId="0" borderId="36" xfId="0" applyNumberFormat="1" applyFont="1" applyBorder="1"/>
    <xf numFmtId="169" fontId="25" fillId="10" borderId="36" xfId="0" applyNumberFormat="1" applyFont="1" applyFill="1" applyBorder="1"/>
    <xf numFmtId="169" fontId="24" fillId="0" borderId="46" xfId="0" applyNumberFormat="1" applyFont="1" applyBorder="1"/>
    <xf numFmtId="169" fontId="24" fillId="13" borderId="36" xfId="0" applyNumberFormat="1" applyFont="1" applyFill="1" applyBorder="1"/>
    <xf numFmtId="169" fontId="24" fillId="13" borderId="46" xfId="0" applyNumberFormat="1" applyFont="1" applyFill="1" applyBorder="1"/>
    <xf numFmtId="169" fontId="25" fillId="13" borderId="36" xfId="0" applyNumberFormat="1" applyFont="1" applyFill="1" applyBorder="1"/>
    <xf numFmtId="169" fontId="25" fillId="13" borderId="46" xfId="0" applyNumberFormat="1" applyFont="1" applyFill="1" applyBorder="1"/>
    <xf numFmtId="0" fontId="24" fillId="0" borderId="0" xfId="0" applyFont="1" applyFill="1" applyAlignment="1">
      <alignment horizontal="right"/>
    </xf>
    <xf numFmtId="10" fontId="24" fillId="9" borderId="0" xfId="28" applyNumberFormat="1" applyFont="1" applyFill="1"/>
    <xf numFmtId="168" fontId="24" fillId="0" borderId="36" xfId="0" applyNumberFormat="1" applyFont="1" applyFill="1" applyBorder="1"/>
    <xf numFmtId="0" fontId="26" fillId="0" borderId="0" xfId="0" applyFont="1" applyAlignment="1">
      <alignment horizontal="right"/>
    </xf>
    <xf numFmtId="169" fontId="26" fillId="0" borderId="59" xfId="0" applyNumberFormat="1" applyFont="1" applyBorder="1"/>
    <xf numFmtId="169" fontId="26" fillId="0" borderId="0" xfId="40" applyNumberFormat="1" applyFont="1" applyFill="1" applyBorder="1"/>
    <xf numFmtId="169" fontId="26" fillId="0" borderId="0" xfId="0" applyNumberFormat="1" applyFont="1"/>
    <xf numFmtId="169" fontId="26" fillId="0" borderId="46" xfId="0" applyNumberFormat="1" applyFont="1" applyFill="1" applyBorder="1"/>
    <xf numFmtId="168" fontId="24" fillId="0" borderId="0" xfId="0" applyNumberFormat="1" applyFont="1" applyFill="1"/>
    <xf numFmtId="0" fontId="24" fillId="0" borderId="0" xfId="0" applyFont="1" applyAlignment="1">
      <alignment horizontal="left"/>
    </xf>
    <xf numFmtId="0" fontId="27" fillId="0" borderId="0" xfId="0" applyFont="1" applyAlignment="1">
      <alignment horizontal="left"/>
    </xf>
    <xf numFmtId="0" fontId="29" fillId="0" borderId="0" xfId="0" applyFont="1"/>
    <xf numFmtId="0" fontId="28" fillId="0" borderId="0" xfId="0" applyFont="1"/>
    <xf numFmtId="0" fontId="28" fillId="0" borderId="0" xfId="0" applyFont="1" applyAlignment="1">
      <alignment horizontal="left"/>
    </xf>
    <xf numFmtId="0" fontId="30" fillId="14" borderId="0" xfId="0" applyFont="1" applyFill="1"/>
    <xf numFmtId="0" fontId="31" fillId="14" borderId="0" xfId="0" applyFont="1" applyFill="1"/>
    <xf numFmtId="0" fontId="33" fillId="0" borderId="0" xfId="0" applyFont="1" applyAlignment="1">
      <alignment horizontal="left" vertical="center"/>
    </xf>
    <xf numFmtId="0" fontId="34" fillId="0" borderId="0" xfId="41" quotePrefix="1" applyFont="1"/>
    <xf numFmtId="168" fontId="24" fillId="0" borderId="0" xfId="0" applyNumberFormat="1" applyFont="1" applyAlignment="1">
      <alignment horizontal="center" wrapText="1"/>
    </xf>
    <xf numFmtId="168" fontId="24" fillId="9" borderId="3" xfId="0" applyNumberFormat="1" applyFont="1" applyFill="1" applyBorder="1" applyAlignment="1">
      <alignment horizontal="center"/>
    </xf>
    <xf numFmtId="168" fontId="24" fillId="9" borderId="3" xfId="0" applyNumberFormat="1" applyFont="1" applyFill="1" applyBorder="1" applyAlignment="1">
      <alignment horizontal="center" vertical="center"/>
    </xf>
    <xf numFmtId="0" fontId="24" fillId="0" borderId="0" xfId="0" applyFont="1" applyAlignment="1">
      <alignment horizontal="left"/>
    </xf>
  </cellXfs>
  <cellStyles count="42">
    <cellStyle name="Comma 2" xfId="6" xr:uid="{00000000-0005-0000-0000-000000000000}"/>
    <cellStyle name="Comma 2 2" xfId="14" xr:uid="{00000000-0005-0000-0000-000001000000}"/>
    <cellStyle name="Comma 2 2 2" xfId="25" xr:uid="{00000000-0005-0000-0000-000002000000}"/>
    <cellStyle name="Comma 2 3" xfId="19" xr:uid="{00000000-0005-0000-0000-000003000000}"/>
    <cellStyle name="Comma 3" xfId="29" xr:uid="{00000000-0005-0000-0000-000004000000}"/>
    <cellStyle name="Currency" xfId="40" builtinId="4"/>
    <cellStyle name="Heading 1" xfId="38" builtinId="16"/>
    <cellStyle name="Heading 2" xfId="39" builtinId="17"/>
    <cellStyle name="Hyperlink" xfId="41" builtinId="8"/>
    <cellStyle name="Normal" xfId="0" builtinId="0"/>
    <cellStyle name="Normal 2" xfId="2" xr:uid="{00000000-0005-0000-0000-000008000000}"/>
    <cellStyle name="Normal 2 2" xfId="4" xr:uid="{00000000-0005-0000-0000-000009000000}"/>
    <cellStyle name="Normal 2 3" xfId="11" xr:uid="{00000000-0005-0000-0000-00000A000000}"/>
    <cellStyle name="Normal 2 4" xfId="31" xr:uid="{00000000-0005-0000-0000-00000B000000}"/>
    <cellStyle name="Normal 3" xfId="1" xr:uid="{00000000-0005-0000-0000-00000C000000}"/>
    <cellStyle name="Normal 3 2" xfId="3" xr:uid="{00000000-0005-0000-0000-00000D000000}"/>
    <cellStyle name="Normal 3 2 2" xfId="12" xr:uid="{00000000-0005-0000-0000-00000E000000}"/>
    <cellStyle name="Normal 3 2 2 2" xfId="23" xr:uid="{00000000-0005-0000-0000-00000F000000}"/>
    <cellStyle name="Normal 3 2 3" xfId="17" xr:uid="{00000000-0005-0000-0000-000010000000}"/>
    <cellStyle name="Normal 3 3" xfId="10" xr:uid="{00000000-0005-0000-0000-000011000000}"/>
    <cellStyle name="Normal 3 3 2" xfId="22" xr:uid="{00000000-0005-0000-0000-000012000000}"/>
    <cellStyle name="Normal 3 4" xfId="8" xr:uid="{00000000-0005-0000-0000-000013000000}"/>
    <cellStyle name="Normal 3 4 2" xfId="21" xr:uid="{00000000-0005-0000-0000-000014000000}"/>
    <cellStyle name="Normal 3 5" xfId="16" xr:uid="{00000000-0005-0000-0000-000015000000}"/>
    <cellStyle name="Normal 3 6" xfId="33" xr:uid="{00000000-0005-0000-0000-000016000000}"/>
    <cellStyle name="Normal 4" xfId="5" xr:uid="{00000000-0005-0000-0000-000017000000}"/>
    <cellStyle name="Normal 4 2" xfId="13" xr:uid="{00000000-0005-0000-0000-000018000000}"/>
    <cellStyle name="Normal 4 2 2" xfId="24" xr:uid="{00000000-0005-0000-0000-000019000000}"/>
    <cellStyle name="Normal 4 3" xfId="18" xr:uid="{00000000-0005-0000-0000-00001A000000}"/>
    <cellStyle name="Normal 4 4" xfId="35" xr:uid="{00000000-0005-0000-0000-00001B000000}"/>
    <cellStyle name="Normal 5" xfId="9" xr:uid="{00000000-0005-0000-0000-00001C000000}"/>
    <cellStyle name="Normal 5 2" xfId="36" xr:uid="{00000000-0005-0000-0000-00001D000000}"/>
    <cellStyle name="Normal 6" xfId="37" xr:uid="{00000000-0005-0000-0000-00001E000000}"/>
    <cellStyle name="Normal 7" xfId="27" xr:uid="{00000000-0005-0000-0000-00001F000000}"/>
    <cellStyle name="Percent" xfId="28" builtinId="5"/>
    <cellStyle name="Percent 2" xfId="7" xr:uid="{00000000-0005-0000-0000-000021000000}"/>
    <cellStyle name="Percent 2 2" xfId="15" xr:uid="{00000000-0005-0000-0000-000022000000}"/>
    <cellStyle name="Percent 2 2 2" xfId="26" xr:uid="{00000000-0005-0000-0000-000023000000}"/>
    <cellStyle name="Percent 2 3" xfId="20" xr:uid="{00000000-0005-0000-0000-000024000000}"/>
    <cellStyle name="Percent 2 4" xfId="32" xr:uid="{00000000-0005-0000-0000-000025000000}"/>
    <cellStyle name="Percent 3" xfId="34" xr:uid="{00000000-0005-0000-0000-000026000000}"/>
    <cellStyle name="Percent 4" xfId="30" xr:uid="{00000000-0005-0000-0000-000027000000}"/>
  </cellStyles>
  <dxfs count="0"/>
  <tableStyles count="0" defaultTableStyle="TableStyleMedium2" defaultPivotStyle="PivotStyleLight16"/>
  <colors>
    <mruColors>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20C34-0D9D-4108-9EAD-1D3DA24136C5}">
  <dimension ref="A1:A10"/>
  <sheetViews>
    <sheetView workbookViewId="0">
      <selection activeCell="A9" sqref="A9"/>
    </sheetView>
  </sheetViews>
  <sheetFormatPr defaultRowHeight="12.75" x14ac:dyDescent="0.2"/>
  <sheetData>
    <row r="1" spans="1:1" ht="23.25" x14ac:dyDescent="0.2">
      <c r="A1" s="407" t="s">
        <v>200</v>
      </c>
    </row>
    <row r="2" spans="1:1" ht="18" x14ac:dyDescent="0.25">
      <c r="A2" s="408" t="s">
        <v>192</v>
      </c>
    </row>
    <row r="3" spans="1:1" ht="18" x14ac:dyDescent="0.25">
      <c r="A3" s="408" t="s">
        <v>193</v>
      </c>
    </row>
    <row r="4" spans="1:1" ht="18" x14ac:dyDescent="0.25">
      <c r="A4" s="408" t="s">
        <v>194</v>
      </c>
    </row>
    <row r="5" spans="1:1" ht="18" x14ac:dyDescent="0.25">
      <c r="A5" s="408" t="s">
        <v>195</v>
      </c>
    </row>
    <row r="6" spans="1:1" ht="18" x14ac:dyDescent="0.25">
      <c r="A6" s="408" t="s">
        <v>196</v>
      </c>
    </row>
    <row r="7" spans="1:1" ht="18" x14ac:dyDescent="0.25">
      <c r="A7" s="408" t="s">
        <v>197</v>
      </c>
    </row>
    <row r="8" spans="1:1" ht="18" x14ac:dyDescent="0.25">
      <c r="A8" s="408" t="s">
        <v>198</v>
      </c>
    </row>
    <row r="9" spans="1:1" ht="18" x14ac:dyDescent="0.25">
      <c r="A9" s="408" t="s">
        <v>199</v>
      </c>
    </row>
    <row r="10" spans="1:1" x14ac:dyDescent="0.2">
      <c r="A10" s="59"/>
    </row>
  </sheetData>
  <hyperlinks>
    <hyperlink ref="A2" location="'Section A'!A1" display="'Section A'!A1" xr:uid="{75CC5A65-3E5B-4183-9F55-7FA4EF275F25}"/>
    <hyperlink ref="A3" location="'Section B'!A1" display="'Section B'!A1" xr:uid="{C1E8B37C-1553-4A41-BF27-CEA472A01742}"/>
    <hyperlink ref="A4" location="'Section C'!A1" display="'Section C'!A1" xr:uid="{8895B81C-F249-4996-86AE-1CF9FF47E587}"/>
    <hyperlink ref="A5" location="'Sections D,E,F'!A1" display="Sections D,E,F,G" xr:uid="{3F428052-977A-4528-9B62-58362F6CAAFE}"/>
    <hyperlink ref="A6" location="'Section A Appendix'!A1" display="'Section A Appendix'!A1" xr:uid="{4C434DBB-5D92-467E-A211-B6D2D7DCC28B}"/>
    <hyperlink ref="A7" location="'Section B Appendix'!A1" display="'Section B Appendix'!A1" xr:uid="{0335D747-9E62-4DBB-B78D-8B8FC5262DBA}"/>
    <hyperlink ref="A8" location="'Section C Appendix'!A1" display="'Section C Appendix'!A1" xr:uid="{22EF819C-1AAB-4EA8-B9DE-9EBF30DC0A0D}"/>
    <hyperlink ref="A9" location="'Notes about Report Populations'!A1" display="'Notes about Report Populations'!A1" xr:uid="{7C257334-063C-4619-9307-AB6BE9DCC0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7"/>
  <sheetViews>
    <sheetView zoomScaleNormal="100" workbookViewId="0">
      <pane xSplit="3" ySplit="2" topLeftCell="D12" activePane="bottomRight" state="frozen"/>
      <selection pane="topRight" activeCell="D1" sqref="D1"/>
      <selection pane="bottomLeft" activeCell="A3" sqref="A3"/>
      <selection pane="bottomRight"/>
    </sheetView>
  </sheetViews>
  <sheetFormatPr defaultRowHeight="12.75" x14ac:dyDescent="0.2"/>
  <cols>
    <col min="1" max="1" width="10.140625" style="1" customWidth="1"/>
    <col min="2" max="2" width="47.28515625" customWidth="1"/>
    <col min="3" max="3" width="15.42578125" customWidth="1"/>
    <col min="4" max="4" width="12" customWidth="1"/>
    <col min="5" max="6" width="12" style="2" customWidth="1"/>
    <col min="7" max="7" width="12" style="3" customWidth="1"/>
    <col min="8" max="9" width="12" style="59" customWidth="1"/>
  </cols>
  <sheetData>
    <row r="1" spans="1:9" s="157" customFormat="1" ht="15" x14ac:dyDescent="0.2">
      <c r="A1" s="178" t="s">
        <v>125</v>
      </c>
      <c r="B1" s="179"/>
      <c r="C1" s="179"/>
      <c r="D1" s="179"/>
      <c r="E1" s="179"/>
      <c r="F1" s="179"/>
      <c r="G1" s="179"/>
      <c r="H1" s="180"/>
      <c r="I1" s="180"/>
    </row>
    <row r="2" spans="1:9" s="157" customFormat="1" ht="13.5" thickBot="1" x14ac:dyDescent="0.25">
      <c r="A2" s="181" t="s">
        <v>0</v>
      </c>
      <c r="B2" s="182" t="s">
        <v>17</v>
      </c>
      <c r="C2" s="182" t="s">
        <v>30</v>
      </c>
      <c r="D2" s="183" t="s">
        <v>19</v>
      </c>
      <c r="E2" s="183" t="s">
        <v>13</v>
      </c>
      <c r="F2" s="183" t="s">
        <v>22</v>
      </c>
      <c r="G2" s="183" t="s">
        <v>51</v>
      </c>
      <c r="H2" s="183" t="s">
        <v>111</v>
      </c>
      <c r="I2" s="183" t="s">
        <v>120</v>
      </c>
    </row>
    <row r="3" spans="1:9" s="3" customFormat="1" x14ac:dyDescent="0.2">
      <c r="A3" s="30" t="s">
        <v>33</v>
      </c>
      <c r="B3" s="72" t="s">
        <v>66</v>
      </c>
      <c r="C3" s="72" t="s">
        <v>10</v>
      </c>
      <c r="D3" s="301">
        <v>0.11690218388695174</v>
      </c>
      <c r="E3" s="301">
        <v>0.11734513274336283</v>
      </c>
      <c r="F3" s="301">
        <v>0.13919156414762743</v>
      </c>
      <c r="G3" s="301">
        <v>0.12737293325168403</v>
      </c>
      <c r="H3" s="301">
        <v>0.11782163525745699</v>
      </c>
      <c r="I3" s="301">
        <f>'Section A Appendix'!U3</f>
        <v>0.12868410128684099</v>
      </c>
    </row>
    <row r="4" spans="1:9" s="3" customFormat="1" x14ac:dyDescent="0.2">
      <c r="A4" s="9" t="s">
        <v>33</v>
      </c>
      <c r="B4" s="73" t="s">
        <v>66</v>
      </c>
      <c r="C4" s="73" t="s">
        <v>131</v>
      </c>
      <c r="D4" s="302">
        <v>0.10868510431829209</v>
      </c>
      <c r="E4" s="302">
        <v>0.11908608354488807</v>
      </c>
      <c r="F4" s="302">
        <v>0.13850732600732601</v>
      </c>
      <c r="G4" s="302">
        <v>0.11800986842105263</v>
      </c>
      <c r="H4" s="302">
        <v>0.11812106918238993</v>
      </c>
      <c r="I4" s="302">
        <f>'Section A Appendix'!U4</f>
        <v>0.12979942693409743</v>
      </c>
    </row>
    <row r="5" spans="1:9" s="59" customFormat="1" x14ac:dyDescent="0.2">
      <c r="A5" s="31" t="s">
        <v>33</v>
      </c>
      <c r="B5" s="74" t="s">
        <v>66</v>
      </c>
      <c r="C5" s="74" t="s">
        <v>60</v>
      </c>
      <c r="D5" s="303">
        <v>0.13261648745519714</v>
      </c>
      <c r="E5" s="303">
        <v>0.13157894736842105</v>
      </c>
      <c r="F5" s="303">
        <v>0.12218649517684887</v>
      </c>
      <c r="G5" s="303">
        <v>0.14550264550264549</v>
      </c>
      <c r="H5" s="303">
        <v>0.101123595505618</v>
      </c>
      <c r="I5" s="303">
        <f>'Section A Appendix'!U5</f>
        <v>0.13832853025936601</v>
      </c>
    </row>
    <row r="6" spans="1:9" s="3" customFormat="1" x14ac:dyDescent="0.2">
      <c r="A6" s="31" t="s">
        <v>33</v>
      </c>
      <c r="B6" s="74" t="s">
        <v>66</v>
      </c>
      <c r="C6" s="74" t="s">
        <v>26</v>
      </c>
      <c r="D6" s="304">
        <v>0.23952095808383234</v>
      </c>
      <c r="E6" s="304">
        <v>0.11728395061728394</v>
      </c>
      <c r="F6" s="304">
        <v>0.19298245614035087</v>
      </c>
      <c r="G6" s="304">
        <v>0.19292604501607716</v>
      </c>
      <c r="H6" s="304">
        <v>0.138364779874214</v>
      </c>
      <c r="I6" s="304">
        <f>'Section A Appendix'!U6</f>
        <v>0.18930041152263399</v>
      </c>
    </row>
    <row r="7" spans="1:9" s="3" customFormat="1" x14ac:dyDescent="0.2">
      <c r="A7" s="31" t="s">
        <v>33</v>
      </c>
      <c r="B7" s="74" t="s">
        <v>66</v>
      </c>
      <c r="C7" s="74" t="s">
        <v>27</v>
      </c>
      <c r="D7" s="304">
        <v>0.13882352941176471</v>
      </c>
      <c r="E7" s="304">
        <v>0.10382513661202186</v>
      </c>
      <c r="F7" s="304">
        <v>0.12238805970149254</v>
      </c>
      <c r="G7" s="304">
        <v>0.1423611111111111</v>
      </c>
      <c r="H7" s="304">
        <v>0.100671140939597</v>
      </c>
      <c r="I7" s="304">
        <f>'Section A Appendix'!U7</f>
        <v>6.9536423841059597E-2</v>
      </c>
    </row>
    <row r="8" spans="1:9" s="3" customFormat="1" ht="13.5" thickBot="1" x14ac:dyDescent="0.25">
      <c r="A8" s="31" t="s">
        <v>33</v>
      </c>
      <c r="B8" s="74" t="s">
        <v>66</v>
      </c>
      <c r="C8" s="74" t="s">
        <v>28</v>
      </c>
      <c r="D8" s="304">
        <v>0.1162280701754386</v>
      </c>
      <c r="E8" s="304">
        <v>0.10309278350515463</v>
      </c>
      <c r="F8" s="304">
        <v>0.14285714285714285</v>
      </c>
      <c r="G8" s="304">
        <v>0.14761215629522431</v>
      </c>
      <c r="H8" s="304">
        <v>0.12542372881355901</v>
      </c>
      <c r="I8" s="304">
        <f>'Section A Appendix'!U8</f>
        <v>0.119266055045872</v>
      </c>
    </row>
    <row r="9" spans="1:9" s="3" customFormat="1" x14ac:dyDescent="0.2">
      <c r="A9" s="75" t="s">
        <v>41</v>
      </c>
      <c r="B9" s="76" t="s">
        <v>73</v>
      </c>
      <c r="C9" s="76" t="s">
        <v>10</v>
      </c>
      <c r="D9" s="301">
        <v>0.58848978197757162</v>
      </c>
      <c r="E9" s="301">
        <v>0.59053938356164382</v>
      </c>
      <c r="F9" s="301">
        <v>0.57389162561576357</v>
      </c>
      <c r="G9" s="301">
        <v>0.56901802206579799</v>
      </c>
      <c r="H9" s="301">
        <v>0.52687112296365002</v>
      </c>
      <c r="I9" s="301">
        <f>'Section A Appendix'!U9</f>
        <v>0.46724195710455801</v>
      </c>
    </row>
    <row r="10" spans="1:9" s="3" customFormat="1" x14ac:dyDescent="0.2">
      <c r="A10" s="77" t="s">
        <v>41</v>
      </c>
      <c r="B10" s="78" t="s">
        <v>73</v>
      </c>
      <c r="C10" s="78" t="s">
        <v>131</v>
      </c>
      <c r="D10" s="305">
        <v>0.60937031484257875</v>
      </c>
      <c r="E10" s="305">
        <v>0.5920690155139916</v>
      </c>
      <c r="F10" s="305">
        <v>0.58090946333469884</v>
      </c>
      <c r="G10" s="305">
        <v>0.58106294457119845</v>
      </c>
      <c r="H10" s="305">
        <v>0.52928141817030705</v>
      </c>
      <c r="I10" s="305">
        <f>'Section A Appendix'!U10</f>
        <v>0.47646856750257643</v>
      </c>
    </row>
    <row r="11" spans="1:9" s="59" customFormat="1" x14ac:dyDescent="0.2">
      <c r="A11" s="79" t="s">
        <v>41</v>
      </c>
      <c r="B11" s="80" t="s">
        <v>73</v>
      </c>
      <c r="C11" s="80" t="s">
        <v>60</v>
      </c>
      <c r="D11" s="304">
        <v>0.49150622876557193</v>
      </c>
      <c r="E11" s="304">
        <v>0.54478301015697139</v>
      </c>
      <c r="F11" s="304">
        <v>0.55048076923076927</v>
      </c>
      <c r="G11" s="304">
        <v>0.50122448979591838</v>
      </c>
      <c r="H11" s="304">
        <v>0.47207207207207202</v>
      </c>
      <c r="I11" s="304">
        <f>'Section A Appendix'!U11</f>
        <v>0.39974779319041598</v>
      </c>
    </row>
    <row r="12" spans="1:9" s="3" customFormat="1" x14ac:dyDescent="0.2">
      <c r="A12" s="79" t="s">
        <v>41</v>
      </c>
      <c r="B12" s="80" t="s">
        <v>73</v>
      </c>
      <c r="C12" s="80" t="s">
        <v>26</v>
      </c>
      <c r="D12" s="304">
        <v>0.53242320819112632</v>
      </c>
      <c r="E12" s="304">
        <v>0.52407152682255842</v>
      </c>
      <c r="F12" s="304">
        <v>0.47489539748953974</v>
      </c>
      <c r="G12" s="304">
        <v>0.52013422818791943</v>
      </c>
      <c r="H12" s="304">
        <v>0.45210280373831802</v>
      </c>
      <c r="I12" s="304">
        <f>'Section A Appendix'!U12</f>
        <v>0.418333333333333</v>
      </c>
    </row>
    <row r="13" spans="1:9" s="3" customFormat="1" x14ac:dyDescent="0.2">
      <c r="A13" s="79" t="s">
        <v>41</v>
      </c>
      <c r="B13" s="80" t="s">
        <v>73</v>
      </c>
      <c r="C13" s="80" t="s">
        <v>27</v>
      </c>
      <c r="D13" s="304">
        <v>0.43975903614457829</v>
      </c>
      <c r="E13" s="304">
        <v>0.54914703493095041</v>
      </c>
      <c r="F13" s="304">
        <v>0.51897533206831115</v>
      </c>
      <c r="G13" s="304">
        <v>0.49491869918699188</v>
      </c>
      <c r="H13" s="304">
        <v>0.49478079331941499</v>
      </c>
      <c r="I13" s="304">
        <f>'Section A Appendix'!U13</f>
        <v>0.41219158200290301</v>
      </c>
    </row>
    <row r="14" spans="1:9" s="3" customFormat="1" ht="13.5" thickBot="1" x14ac:dyDescent="0.25">
      <c r="A14" s="79" t="s">
        <v>41</v>
      </c>
      <c r="B14" s="80" t="s">
        <v>73</v>
      </c>
      <c r="C14" s="80" t="s">
        <v>28</v>
      </c>
      <c r="D14" s="304">
        <v>0.59649122807017541</v>
      </c>
      <c r="E14" s="304">
        <v>0.65947112790070161</v>
      </c>
      <c r="F14" s="304">
        <v>0.60684474123539234</v>
      </c>
      <c r="G14" s="304">
        <v>0.57897334649555776</v>
      </c>
      <c r="H14" s="304">
        <v>0.60094730609828295</v>
      </c>
      <c r="I14" s="304">
        <f>'Section A Appendix'!U14</f>
        <v>0.50312221231043697</v>
      </c>
    </row>
    <row r="15" spans="1:9" s="3" customFormat="1" x14ac:dyDescent="0.2">
      <c r="A15" s="75" t="s">
        <v>34</v>
      </c>
      <c r="B15" s="81" t="s">
        <v>61</v>
      </c>
      <c r="C15" s="76" t="s">
        <v>10</v>
      </c>
      <c r="D15" s="301">
        <v>0.35695476622388672</v>
      </c>
      <c r="E15" s="301">
        <v>0.36689615605278258</v>
      </c>
      <c r="F15" s="301">
        <v>0.36794740529180364</v>
      </c>
      <c r="G15" s="301">
        <v>0.35194880744618967</v>
      </c>
      <c r="H15" s="301">
        <v>0.32174015562367397</v>
      </c>
      <c r="I15" s="301">
        <f>'Section A Appendix'!U15</f>
        <v>0.29092319627618302</v>
      </c>
    </row>
    <row r="16" spans="1:9" s="3" customFormat="1" x14ac:dyDescent="0.2">
      <c r="A16" s="77" t="s">
        <v>34</v>
      </c>
      <c r="B16" s="82" t="s">
        <v>61</v>
      </c>
      <c r="C16" s="78" t="s">
        <v>131</v>
      </c>
      <c r="D16" s="305">
        <v>0.38289848379896868</v>
      </c>
      <c r="E16" s="305">
        <v>0.37940503432494277</v>
      </c>
      <c r="F16" s="305">
        <v>0.38826466916354557</v>
      </c>
      <c r="G16" s="305">
        <v>0.37572870752168347</v>
      </c>
      <c r="H16" s="305">
        <v>0.33341304001275307</v>
      </c>
      <c r="I16" s="305">
        <f>'Section A Appendix'!U16</f>
        <v>0.30512223515715947</v>
      </c>
    </row>
    <row r="17" spans="1:9" s="59" customFormat="1" x14ac:dyDescent="0.2">
      <c r="A17" s="79" t="s">
        <v>34</v>
      </c>
      <c r="B17" s="83" t="s">
        <v>61</v>
      </c>
      <c r="C17" s="80" t="s">
        <v>60</v>
      </c>
      <c r="D17" s="304">
        <v>0.2569593147751606</v>
      </c>
      <c r="E17" s="304">
        <v>0.28433476394849788</v>
      </c>
      <c r="F17" s="304">
        <v>0.30009319664492079</v>
      </c>
      <c r="G17" s="304">
        <v>0.30099728014505894</v>
      </c>
      <c r="H17" s="304">
        <v>0.28975609756097598</v>
      </c>
      <c r="I17" s="304">
        <f>'Section A Appendix'!U17</f>
        <v>0.231104651162791</v>
      </c>
    </row>
    <row r="18" spans="1:9" s="3" customFormat="1" x14ac:dyDescent="0.2">
      <c r="A18" s="79" t="s">
        <v>34</v>
      </c>
      <c r="B18" s="83" t="s">
        <v>61</v>
      </c>
      <c r="C18" s="80" t="s">
        <v>26</v>
      </c>
      <c r="D18" s="304">
        <v>0.37627811860940696</v>
      </c>
      <c r="E18" s="304">
        <v>0.4017857142857143</v>
      </c>
      <c r="F18" s="304">
        <v>0.36047904191616764</v>
      </c>
      <c r="G18" s="304">
        <v>0.36045056320400498</v>
      </c>
      <c r="H18" s="304">
        <v>0.28645161290322602</v>
      </c>
      <c r="I18" s="304">
        <f>'Section A Appendix'!U18</f>
        <v>0.29292929292929298</v>
      </c>
    </row>
    <row r="19" spans="1:9" s="3" customFormat="1" x14ac:dyDescent="0.2">
      <c r="A19" s="79" t="s">
        <v>34</v>
      </c>
      <c r="B19" s="83" t="s">
        <v>61</v>
      </c>
      <c r="C19" s="80" t="s">
        <v>27</v>
      </c>
      <c r="D19" s="304">
        <v>0.24903846153846154</v>
      </c>
      <c r="E19" s="304">
        <v>0.29832303618711387</v>
      </c>
      <c r="F19" s="304">
        <v>0.25380228136882127</v>
      </c>
      <c r="G19" s="304">
        <v>0.25450901803607212</v>
      </c>
      <c r="H19" s="304">
        <v>0.26746724890829698</v>
      </c>
      <c r="I19" s="304">
        <f>'Section A Appendix'!U19</f>
        <v>0.207575757575758</v>
      </c>
    </row>
    <row r="20" spans="1:9" s="3" customFormat="1" ht="13.5" thickBot="1" x14ac:dyDescent="0.25">
      <c r="A20" s="79" t="s">
        <v>34</v>
      </c>
      <c r="B20" s="83" t="s">
        <v>61</v>
      </c>
      <c r="C20" s="80" t="s">
        <v>28</v>
      </c>
      <c r="D20" s="304">
        <v>0.27066748315982853</v>
      </c>
      <c r="E20" s="304">
        <v>0.34617814276689829</v>
      </c>
      <c r="F20" s="304">
        <v>0.3287878787878788</v>
      </c>
      <c r="G20" s="304">
        <v>0.25527534740092639</v>
      </c>
      <c r="H20" s="304">
        <v>0.30023501762632199</v>
      </c>
      <c r="I20" s="304">
        <f>'Section A Appendix'!U20</f>
        <v>0.26566884939195501</v>
      </c>
    </row>
    <row r="21" spans="1:9" s="3" customFormat="1" x14ac:dyDescent="0.2">
      <c r="A21" s="75" t="s">
        <v>39</v>
      </c>
      <c r="B21" s="81" t="s">
        <v>62</v>
      </c>
      <c r="C21" s="76" t="s">
        <v>10</v>
      </c>
      <c r="D21" s="301">
        <v>0.26268359763590615</v>
      </c>
      <c r="E21" s="301">
        <v>0.28301778542742401</v>
      </c>
      <c r="F21" s="301">
        <v>0.27693053834132675</v>
      </c>
      <c r="G21" s="301">
        <v>0.28309270717647683</v>
      </c>
      <c r="H21" s="301">
        <v>0.28678377741098798</v>
      </c>
      <c r="I21" s="301">
        <f>'Section A Appendix'!U21</f>
        <v>0.28543103448275903</v>
      </c>
    </row>
    <row r="22" spans="1:9" s="3" customFormat="1" x14ac:dyDescent="0.2">
      <c r="A22" s="77" t="s">
        <v>39</v>
      </c>
      <c r="B22" s="82" t="s">
        <v>62</v>
      </c>
      <c r="C22" s="78" t="s">
        <v>131</v>
      </c>
      <c r="D22" s="305">
        <v>0.25375202031863309</v>
      </c>
      <c r="E22" s="305">
        <v>0.277116704805492</v>
      </c>
      <c r="F22" s="305">
        <v>0.26474260116031434</v>
      </c>
      <c r="G22" s="305">
        <v>0.2755580833214844</v>
      </c>
      <c r="H22" s="305">
        <v>0.28168340506934481</v>
      </c>
      <c r="I22" s="305">
        <f>'Section A Appendix'!U22</f>
        <v>0.28198859005704974</v>
      </c>
    </row>
    <row r="23" spans="1:9" s="59" customFormat="1" x14ac:dyDescent="0.2">
      <c r="A23" s="77" t="s">
        <v>39</v>
      </c>
      <c r="B23" s="82" t="s">
        <v>62</v>
      </c>
      <c r="C23" s="80" t="s">
        <v>60</v>
      </c>
      <c r="D23" s="304">
        <v>0.23875802997858672</v>
      </c>
      <c r="E23" s="304">
        <v>0.32296137339055792</v>
      </c>
      <c r="F23" s="304">
        <v>0.36346691519105312</v>
      </c>
      <c r="G23" s="304">
        <v>0.33454215775158658</v>
      </c>
      <c r="H23" s="304">
        <v>0.31219512195122001</v>
      </c>
      <c r="I23" s="304">
        <f>'Section A Appendix'!U23</f>
        <v>0.293604651162791</v>
      </c>
    </row>
    <row r="24" spans="1:9" s="3" customFormat="1" x14ac:dyDescent="0.2">
      <c r="A24" s="77" t="s">
        <v>39</v>
      </c>
      <c r="B24" s="82" t="s">
        <v>62</v>
      </c>
      <c r="C24" s="80" t="s">
        <v>26</v>
      </c>
      <c r="D24" s="304">
        <v>0.25971370143149286</v>
      </c>
      <c r="E24" s="304">
        <v>0.26488095238095238</v>
      </c>
      <c r="F24" s="304">
        <v>0.34970059880239523</v>
      </c>
      <c r="G24" s="304">
        <v>0.32540675844806005</v>
      </c>
      <c r="H24" s="304">
        <v>0.34838709677419399</v>
      </c>
      <c r="I24" s="304">
        <f>'Section A Appendix'!U24</f>
        <v>0.32154882154882197</v>
      </c>
    </row>
    <row r="25" spans="1:9" s="3" customFormat="1" x14ac:dyDescent="0.2">
      <c r="A25" s="77" t="s">
        <v>39</v>
      </c>
      <c r="B25" s="82" t="s">
        <v>62</v>
      </c>
      <c r="C25" s="80" t="s">
        <v>27</v>
      </c>
      <c r="D25" s="304">
        <v>0.30576923076923079</v>
      </c>
      <c r="E25" s="304">
        <v>0.30273609885260372</v>
      </c>
      <c r="F25" s="304">
        <v>0.27186311787072243</v>
      </c>
      <c r="G25" s="304">
        <v>0.29659318637274551</v>
      </c>
      <c r="H25" s="304">
        <v>0.30676855895196498</v>
      </c>
      <c r="I25" s="304">
        <f>'Section A Appendix'!U25</f>
        <v>0.28636363636363599</v>
      </c>
    </row>
    <row r="26" spans="1:9" s="3" customFormat="1" ht="13.5" thickBot="1" x14ac:dyDescent="0.25">
      <c r="A26" s="84" t="s">
        <v>39</v>
      </c>
      <c r="B26" s="85" t="s">
        <v>62</v>
      </c>
      <c r="C26" s="80" t="s">
        <v>28</v>
      </c>
      <c r="D26" s="304">
        <v>0.32088181261481935</v>
      </c>
      <c r="E26" s="304">
        <v>0.30195830701200255</v>
      </c>
      <c r="F26" s="304">
        <v>0.28585858585858587</v>
      </c>
      <c r="G26" s="304">
        <v>0.28409675759135355</v>
      </c>
      <c r="H26" s="304">
        <v>0.27027027027027001</v>
      </c>
      <c r="I26" s="304">
        <f>'Section A Appendix'!U26</f>
        <v>0.28718428437792298</v>
      </c>
    </row>
    <row r="27" spans="1:9" s="3" customFormat="1" x14ac:dyDescent="0.2">
      <c r="A27" s="75" t="s">
        <v>35</v>
      </c>
      <c r="B27" s="76" t="s">
        <v>63</v>
      </c>
      <c r="C27" s="76" t="s">
        <v>10</v>
      </c>
      <c r="D27" s="301">
        <v>0.3766750541283867</v>
      </c>
      <c r="E27" s="301">
        <v>0.3472174411933448</v>
      </c>
      <c r="F27" s="301">
        <v>0.35221210324944763</v>
      </c>
      <c r="G27" s="301">
        <v>0.36072769580622982</v>
      </c>
      <c r="H27" s="301">
        <v>0.39147606696533799</v>
      </c>
      <c r="I27" s="301">
        <f>'Section A Appendix'!U27</f>
        <v>0.423706896551724</v>
      </c>
    </row>
    <row r="28" spans="1:9" s="3" customFormat="1" x14ac:dyDescent="0.2">
      <c r="A28" s="77" t="s">
        <v>35</v>
      </c>
      <c r="B28" s="78" t="s">
        <v>63</v>
      </c>
      <c r="C28" s="78" t="s">
        <v>131</v>
      </c>
      <c r="D28" s="305">
        <v>0.35965519895328252</v>
      </c>
      <c r="E28" s="305">
        <v>0.34096109839816935</v>
      </c>
      <c r="F28" s="305">
        <v>0.34434897554527427</v>
      </c>
      <c r="G28" s="305">
        <v>0.34430541731835634</v>
      </c>
      <c r="H28" s="305">
        <v>0.38490355491790212</v>
      </c>
      <c r="I28" s="305">
        <f>'Section A Appendix'!U28</f>
        <v>0.41297007800675284</v>
      </c>
    </row>
    <row r="29" spans="1:9" s="59" customFormat="1" x14ac:dyDescent="0.2">
      <c r="A29" s="79" t="s">
        <v>35</v>
      </c>
      <c r="B29" s="80" t="s">
        <v>63</v>
      </c>
      <c r="C29" s="80" t="s">
        <v>60</v>
      </c>
      <c r="D29" s="304">
        <v>0.49357601713062099</v>
      </c>
      <c r="E29" s="304">
        <v>0.38412017167381973</v>
      </c>
      <c r="F29" s="304">
        <v>0.32712022367194782</v>
      </c>
      <c r="G29" s="304">
        <v>0.36264732547597461</v>
      </c>
      <c r="H29" s="304">
        <v>0.39804878048780501</v>
      </c>
      <c r="I29" s="304">
        <f>'Section A Appendix'!U29</f>
        <v>0.475290697674419</v>
      </c>
    </row>
    <row r="30" spans="1:9" s="3" customFormat="1" x14ac:dyDescent="0.2">
      <c r="A30" s="79" t="s">
        <v>35</v>
      </c>
      <c r="B30" s="80" t="s">
        <v>63</v>
      </c>
      <c r="C30" s="74" t="s">
        <v>26</v>
      </c>
      <c r="D30" s="304">
        <v>0.3619631901840491</v>
      </c>
      <c r="E30" s="304">
        <v>0.33333333333333331</v>
      </c>
      <c r="F30" s="304">
        <v>0.28982035928143712</v>
      </c>
      <c r="G30" s="304">
        <v>0.311639549436796</v>
      </c>
      <c r="H30" s="304">
        <v>0.36516129032258099</v>
      </c>
      <c r="I30" s="304">
        <f>'Section A Appendix'!U30</f>
        <v>0.38552188552188599</v>
      </c>
    </row>
    <row r="31" spans="1:9" s="3" customFormat="1" x14ac:dyDescent="0.2">
      <c r="A31" s="79" t="s">
        <v>35</v>
      </c>
      <c r="B31" s="80" t="s">
        <v>63</v>
      </c>
      <c r="C31" s="74" t="s">
        <v>27</v>
      </c>
      <c r="D31" s="304">
        <v>0.44519230769230766</v>
      </c>
      <c r="E31" s="304">
        <v>0.3971756398940865</v>
      </c>
      <c r="F31" s="304">
        <v>0.47338403041825095</v>
      </c>
      <c r="G31" s="304">
        <v>0.4468937875751503</v>
      </c>
      <c r="H31" s="304">
        <v>0.42576419213973798</v>
      </c>
      <c r="I31" s="304">
        <f>'Section A Appendix'!U31</f>
        <v>0.50606060606060599</v>
      </c>
    </row>
    <row r="32" spans="1:9" s="3" customFormat="1" ht="13.5" thickBot="1" x14ac:dyDescent="0.25">
      <c r="A32" s="79" t="s">
        <v>35</v>
      </c>
      <c r="B32" s="80" t="s">
        <v>63</v>
      </c>
      <c r="C32" s="80" t="s">
        <v>28</v>
      </c>
      <c r="D32" s="304">
        <v>0.40600122473974282</v>
      </c>
      <c r="E32" s="304">
        <v>0.3474415666456096</v>
      </c>
      <c r="F32" s="304">
        <v>0.38181818181818183</v>
      </c>
      <c r="G32" s="304">
        <v>0.45445187853834279</v>
      </c>
      <c r="H32" s="304">
        <v>0.42949471210340801</v>
      </c>
      <c r="I32" s="304">
        <f>'Section A Appendix'!U32</f>
        <v>0.44714686623012201</v>
      </c>
    </row>
    <row r="33" spans="1:9" s="3" customFormat="1" x14ac:dyDescent="0.2">
      <c r="A33" s="75" t="s">
        <v>36</v>
      </c>
      <c r="B33" s="76" t="s">
        <v>67</v>
      </c>
      <c r="C33" s="76" t="s">
        <v>10</v>
      </c>
      <c r="D33" s="301">
        <v>6.7574872959238794E-2</v>
      </c>
      <c r="E33" s="301">
        <v>6.3761955366631207E-2</v>
      </c>
      <c r="F33" s="301">
        <v>6.0765718299964903E-2</v>
      </c>
      <c r="G33" s="301">
        <v>5.9633930328675498E-2</v>
      </c>
      <c r="H33" s="301">
        <v>6.8892393018324199E-2</v>
      </c>
      <c r="I33" s="301">
        <f>'Section A Appendix'!U33</f>
        <v>7.1564281190626994E-2</v>
      </c>
    </row>
    <row r="34" spans="1:9" s="3" customFormat="1" x14ac:dyDescent="0.2">
      <c r="A34" s="86" t="s">
        <v>36</v>
      </c>
      <c r="B34" s="87" t="s">
        <v>67</v>
      </c>
      <c r="C34" s="78" t="s">
        <v>131</v>
      </c>
      <c r="D34" s="305">
        <v>6.3410454155955448E-2</v>
      </c>
      <c r="E34" s="305">
        <v>5.9157730274838435E-2</v>
      </c>
      <c r="F34" s="305">
        <v>5.7278090273014129E-2</v>
      </c>
      <c r="G34" s="305">
        <v>5.5666135881104035E-2</v>
      </c>
      <c r="H34" s="305">
        <v>6.5128345166575646E-2</v>
      </c>
      <c r="I34" s="305">
        <f>'Section A Appendix'!U34</f>
        <v>6.4835756596661284E-2</v>
      </c>
    </row>
    <row r="35" spans="1:9" s="59" customFormat="1" x14ac:dyDescent="0.2">
      <c r="A35" s="86" t="s">
        <v>36</v>
      </c>
      <c r="B35" s="87" t="s">
        <v>67</v>
      </c>
      <c r="C35" s="80" t="s">
        <v>60</v>
      </c>
      <c r="D35" s="304">
        <v>7.1076011846001999E-2</v>
      </c>
      <c r="E35" s="304">
        <v>6.4165844027640695E-2</v>
      </c>
      <c r="F35" s="304">
        <v>6.4488392089423904E-2</v>
      </c>
      <c r="G35" s="304">
        <v>6.1551433389544698E-2</v>
      </c>
      <c r="H35" s="304">
        <v>6.8123393316195394E-2</v>
      </c>
      <c r="I35" s="304">
        <f>'Section A Appendix'!U35</f>
        <v>7.5098814229248995E-2</v>
      </c>
    </row>
    <row r="36" spans="1:9" s="3" customFormat="1" x14ac:dyDescent="0.2">
      <c r="A36" s="77" t="s">
        <v>36</v>
      </c>
      <c r="B36" s="82" t="s">
        <v>67</v>
      </c>
      <c r="C36" s="74" t="s">
        <v>26</v>
      </c>
      <c r="D36" s="304">
        <v>7.0075757575757597E-2</v>
      </c>
      <c r="E36" s="304">
        <v>6.2240663900414897E-2</v>
      </c>
      <c r="F36" s="304">
        <v>0.04</v>
      </c>
      <c r="G36" s="304">
        <v>4.5077105575326203E-2</v>
      </c>
      <c r="H36" s="304">
        <v>7.0484581497797405E-2</v>
      </c>
      <c r="I36" s="304">
        <f>'Section A Appendix'!U36</f>
        <v>7.0422535211267595E-2</v>
      </c>
    </row>
    <row r="37" spans="1:9" s="3" customFormat="1" x14ac:dyDescent="0.2">
      <c r="A37" s="77" t="s">
        <v>36</v>
      </c>
      <c r="B37" s="82" t="s">
        <v>67</v>
      </c>
      <c r="C37" s="74" t="s">
        <v>27</v>
      </c>
      <c r="D37" s="304">
        <v>0.1</v>
      </c>
      <c r="E37" s="304">
        <v>9.3576526566217302E-2</v>
      </c>
      <c r="F37" s="304">
        <v>9.3321917808219204E-2</v>
      </c>
      <c r="G37" s="304">
        <v>8.5376930063578604E-2</v>
      </c>
      <c r="H37" s="304">
        <v>0.10480887792848299</v>
      </c>
      <c r="I37" s="304">
        <f>'Section A Appendix'!U37</f>
        <v>9.3959731543624206E-2</v>
      </c>
    </row>
    <row r="38" spans="1:9" s="3" customFormat="1" ht="13.5" thickBot="1" x14ac:dyDescent="0.25">
      <c r="A38" s="84" t="s">
        <v>36</v>
      </c>
      <c r="B38" s="85" t="s">
        <v>67</v>
      </c>
      <c r="C38" s="80" t="s">
        <v>28</v>
      </c>
      <c r="D38" s="304">
        <v>7.6275939427930498E-2</v>
      </c>
      <c r="E38" s="304">
        <v>7.97933409873708E-2</v>
      </c>
      <c r="F38" s="304">
        <v>7.3193473193473205E-2</v>
      </c>
      <c r="G38" s="304">
        <v>7.9170593779453402E-2</v>
      </c>
      <c r="H38" s="304">
        <v>8.6218601493550595E-2</v>
      </c>
      <c r="I38" s="304">
        <f>'Section A Appendix'!U38</f>
        <v>0.10797342192690999</v>
      </c>
    </row>
    <row r="39" spans="1:9" s="3" customFormat="1" x14ac:dyDescent="0.2">
      <c r="A39" s="75" t="s">
        <v>37</v>
      </c>
      <c r="B39" s="81" t="s">
        <v>16</v>
      </c>
      <c r="C39" s="76" t="s">
        <v>10</v>
      </c>
      <c r="D39" s="301">
        <v>0.60578947368421054</v>
      </c>
      <c r="E39" s="301">
        <v>0.61043285238623757</v>
      </c>
      <c r="F39" s="301">
        <v>0.64046528022559002</v>
      </c>
      <c r="G39" s="301">
        <v>0.64318479699999997</v>
      </c>
      <c r="H39" s="301">
        <v>0.61203949869999996</v>
      </c>
      <c r="I39" s="301">
        <f>'Section A Appendix'!U39</f>
        <v>0.57076159910000002</v>
      </c>
    </row>
    <row r="40" spans="1:9" s="3" customFormat="1" x14ac:dyDescent="0.2">
      <c r="A40" s="77" t="s">
        <v>37</v>
      </c>
      <c r="B40" s="82" t="s">
        <v>16</v>
      </c>
      <c r="C40" s="78" t="s">
        <v>131</v>
      </c>
      <c r="D40" s="302">
        <v>0.58077503774534478</v>
      </c>
      <c r="E40" s="302">
        <v>0.58426368952684737</v>
      </c>
      <c r="F40" s="302">
        <v>0.59700315457413244</v>
      </c>
      <c r="G40" s="302">
        <v>0.62440191387559807</v>
      </c>
      <c r="H40" s="302">
        <v>0.61129385964912286</v>
      </c>
      <c r="I40" s="302">
        <f>'Section A Appendix'!U40</f>
        <v>0.56496471564964712</v>
      </c>
    </row>
    <row r="41" spans="1:9" s="59" customFormat="1" x14ac:dyDescent="0.2">
      <c r="A41" s="79" t="s">
        <v>37</v>
      </c>
      <c r="B41" s="83" t="s">
        <v>16</v>
      </c>
      <c r="C41" s="80" t="s">
        <v>60</v>
      </c>
      <c r="D41" s="303">
        <v>0.62763466000000001</v>
      </c>
      <c r="E41" s="303">
        <v>0.69329896899999999</v>
      </c>
      <c r="F41" s="303">
        <v>0.80487804900000004</v>
      </c>
      <c r="G41" s="303">
        <v>0.72355769199999997</v>
      </c>
      <c r="H41" s="303">
        <v>0.66371681419999995</v>
      </c>
      <c r="I41" s="303">
        <f>'Section A Appendix'!U41</f>
        <v>0.61016949149999999</v>
      </c>
    </row>
    <row r="42" spans="1:9" s="3" customFormat="1" x14ac:dyDescent="0.2">
      <c r="A42" s="79" t="s">
        <v>37</v>
      </c>
      <c r="B42" s="83" t="s">
        <v>16</v>
      </c>
      <c r="C42" s="74" t="s">
        <v>26</v>
      </c>
      <c r="D42" s="304">
        <v>0.67259999999999998</v>
      </c>
      <c r="E42" s="304">
        <v>0.65359999999999996</v>
      </c>
      <c r="F42" s="304">
        <v>0.78439999999999999</v>
      </c>
      <c r="G42" s="304">
        <v>0.78680203100000001</v>
      </c>
      <c r="H42" s="304">
        <v>0.63586956520000004</v>
      </c>
      <c r="I42" s="304">
        <f>'Section A Appendix'!U42</f>
        <v>0.55932203390000002</v>
      </c>
    </row>
    <row r="43" spans="1:9" s="3" customFormat="1" x14ac:dyDescent="0.2">
      <c r="A43" s="79" t="s">
        <v>37</v>
      </c>
      <c r="B43" s="83" t="s">
        <v>16</v>
      </c>
      <c r="C43" s="74" t="s">
        <v>27</v>
      </c>
      <c r="D43" s="304">
        <v>0.62755102040816324</v>
      </c>
      <c r="E43" s="304">
        <v>0.65023474178403751</v>
      </c>
      <c r="F43" s="304">
        <v>0.62809999999999999</v>
      </c>
      <c r="G43" s="304">
        <v>0.67153284700000004</v>
      </c>
      <c r="H43" s="304">
        <v>0.58922558920000001</v>
      </c>
      <c r="I43" s="304">
        <f>'Section A Appendix'!U43</f>
        <v>0.60606060610000001</v>
      </c>
    </row>
    <row r="44" spans="1:9" s="3" customFormat="1" ht="13.5" thickBot="1" x14ac:dyDescent="0.25">
      <c r="A44" s="79" t="s">
        <v>37</v>
      </c>
      <c r="B44" s="83" t="s">
        <v>16</v>
      </c>
      <c r="C44" s="80" t="s">
        <v>28</v>
      </c>
      <c r="D44" s="304">
        <v>0.69899999999999995</v>
      </c>
      <c r="E44" s="304">
        <v>0.67359999999999998</v>
      </c>
      <c r="F44" s="304">
        <v>0.73919999999999997</v>
      </c>
      <c r="G44" s="304">
        <v>0.64888888899999997</v>
      </c>
      <c r="H44" s="304">
        <v>0.59649122809999999</v>
      </c>
      <c r="I44" s="304">
        <f>'Section A Appendix'!U44</f>
        <v>0.56581986139999996</v>
      </c>
    </row>
    <row r="45" spans="1:9" s="3" customFormat="1" x14ac:dyDescent="0.2">
      <c r="A45" s="75" t="s">
        <v>38</v>
      </c>
      <c r="B45" s="76" t="s">
        <v>64</v>
      </c>
      <c r="C45" s="76" t="s">
        <v>10</v>
      </c>
      <c r="D45" s="306">
        <v>18.309106593692434</v>
      </c>
      <c r="E45" s="306">
        <v>17.829531952633392</v>
      </c>
      <c r="F45" s="306">
        <v>17.368152527414455</v>
      </c>
      <c r="G45" s="306">
        <v>17.740702072252365</v>
      </c>
      <c r="H45" s="306">
        <v>18.163070182768202</v>
      </c>
      <c r="I45" s="306">
        <f>'Section A Appendix'!U45</f>
        <v>18.8378504633489</v>
      </c>
    </row>
    <row r="46" spans="1:9" s="3" customFormat="1" x14ac:dyDescent="0.2">
      <c r="A46" s="77" t="s">
        <v>38</v>
      </c>
      <c r="B46" s="78" t="s">
        <v>64</v>
      </c>
      <c r="C46" s="78" t="s">
        <v>131</v>
      </c>
      <c r="D46" s="307">
        <v>17.890084735393671</v>
      </c>
      <c r="E46" s="307">
        <v>17.616498117612508</v>
      </c>
      <c r="F46" s="307">
        <v>17.302702741141957</v>
      </c>
      <c r="G46" s="307">
        <v>17.439593529153989</v>
      </c>
      <c r="H46" s="307">
        <v>18.009256259539296</v>
      </c>
      <c r="I46" s="307">
        <f>'Section A Appendix'!U46</f>
        <v>18.628540313181606</v>
      </c>
    </row>
    <row r="47" spans="1:9" s="59" customFormat="1" x14ac:dyDescent="0.2">
      <c r="A47" s="79" t="s">
        <v>38</v>
      </c>
      <c r="B47" s="80" t="s">
        <v>64</v>
      </c>
      <c r="C47" s="80" t="s">
        <v>60</v>
      </c>
      <c r="D47" s="308">
        <v>21.649064032580299</v>
      </c>
      <c r="E47" s="308">
        <v>19.352796621845496</v>
      </c>
      <c r="F47" s="308">
        <v>17.18068123718546</v>
      </c>
      <c r="G47" s="308">
        <v>17.376714532257477</v>
      </c>
      <c r="H47" s="308">
        <v>18.0253343823805</v>
      </c>
      <c r="I47" s="308">
        <f>'Section A Appendix'!U47</f>
        <v>19.8730776444913</v>
      </c>
    </row>
    <row r="48" spans="1:9" s="3" customFormat="1" x14ac:dyDescent="0.2">
      <c r="A48" s="79" t="s">
        <v>38</v>
      </c>
      <c r="B48" s="80" t="s">
        <v>64</v>
      </c>
      <c r="C48" s="74" t="s">
        <v>26</v>
      </c>
      <c r="D48" s="308">
        <v>18.320535655357872</v>
      </c>
      <c r="E48" s="308">
        <v>16.577044930654761</v>
      </c>
      <c r="F48" s="308">
        <v>15.275371837065867</v>
      </c>
      <c r="G48" s="308">
        <v>16.604990108635793</v>
      </c>
      <c r="H48" s="308">
        <v>17.025306972038699</v>
      </c>
      <c r="I48" s="308">
        <f>'Section A Appendix'!U48</f>
        <v>18.514879982457899</v>
      </c>
    </row>
    <row r="49" spans="1:14" s="3" customFormat="1" x14ac:dyDescent="0.2">
      <c r="A49" s="79" t="s">
        <v>38</v>
      </c>
      <c r="B49" s="80" t="s">
        <v>64</v>
      </c>
      <c r="C49" s="74" t="s">
        <v>27</v>
      </c>
      <c r="D49" s="308">
        <v>19.972394540971152</v>
      </c>
      <c r="E49" s="308">
        <v>18.961649061747572</v>
      </c>
      <c r="F49" s="308">
        <v>19.862289954410645</v>
      </c>
      <c r="G49" s="308">
        <v>19.746396017825653</v>
      </c>
      <c r="H49" s="308">
        <v>19.281342442609201</v>
      </c>
      <c r="I49" s="308">
        <f>'Section A Appendix'!U49</f>
        <v>19.758211143469701</v>
      </c>
    </row>
    <row r="50" spans="1:14" s="3" customFormat="1" ht="13.5" thickBot="1" x14ac:dyDescent="0.25">
      <c r="A50" s="84" t="s">
        <v>38</v>
      </c>
      <c r="B50" s="88" t="s">
        <v>64</v>
      </c>
      <c r="C50" s="88" t="s">
        <v>28</v>
      </c>
      <c r="D50" s="309">
        <v>18.670051162357623</v>
      </c>
      <c r="E50" s="309">
        <v>18.418397081857233</v>
      </c>
      <c r="F50" s="309">
        <v>17.477256435156566</v>
      </c>
      <c r="G50" s="309">
        <v>19.563976557627381</v>
      </c>
      <c r="H50" s="309">
        <v>19.296065349941198</v>
      </c>
      <c r="I50" s="309">
        <f>'Section A Appendix'!U50</f>
        <v>19.464739430682901</v>
      </c>
    </row>
    <row r="51" spans="1:14" s="3" customFormat="1" x14ac:dyDescent="0.2">
      <c r="A51" s="75" t="s">
        <v>42</v>
      </c>
      <c r="B51" s="76" t="s">
        <v>65</v>
      </c>
      <c r="C51" s="89" t="s">
        <v>10</v>
      </c>
      <c r="D51" s="310">
        <v>12.804830145451326</v>
      </c>
      <c r="E51" s="310">
        <v>13.10734735518805</v>
      </c>
      <c r="F51" s="310">
        <v>12.663823755964483</v>
      </c>
      <c r="G51" s="310">
        <v>12.84376450984419</v>
      </c>
      <c r="H51" s="310">
        <v>13.284892344773301</v>
      </c>
      <c r="I51" s="310">
        <f>'Section A Appendix'!U51</f>
        <v>13.8422467119488</v>
      </c>
    </row>
    <row r="52" spans="1:14" s="3" customFormat="1" x14ac:dyDescent="0.2">
      <c r="A52" s="77" t="s">
        <v>42</v>
      </c>
      <c r="B52" s="78" t="s">
        <v>65</v>
      </c>
      <c r="C52" s="78" t="s">
        <v>131</v>
      </c>
      <c r="D52" s="311">
        <v>12.428653320600045</v>
      </c>
      <c r="E52" s="311">
        <v>13.105422131547622</v>
      </c>
      <c r="F52" s="311">
        <v>12.350773291576893</v>
      </c>
      <c r="G52" s="311">
        <v>12.560661391715801</v>
      </c>
      <c r="H52" s="311">
        <v>13.113306451589912</v>
      </c>
      <c r="I52" s="311">
        <f>'Section A Appendix'!U52</f>
        <v>13.733959412057162</v>
      </c>
    </row>
    <row r="53" spans="1:14" s="59" customFormat="1" x14ac:dyDescent="0.2">
      <c r="A53" s="79" t="s">
        <v>42</v>
      </c>
      <c r="B53" s="80" t="s">
        <v>65</v>
      </c>
      <c r="C53" s="80" t="s">
        <v>60</v>
      </c>
      <c r="D53" s="312">
        <v>13.762096774473685</v>
      </c>
      <c r="E53" s="312">
        <v>14.747225391800642</v>
      </c>
      <c r="F53" s="312">
        <v>14.465949820978835</v>
      </c>
      <c r="G53" s="312">
        <v>13.516129032314607</v>
      </c>
      <c r="H53" s="312">
        <v>13.517343771129701</v>
      </c>
      <c r="I53" s="312">
        <f>'Section A Appendix'!U53</f>
        <v>14.826889085068499</v>
      </c>
    </row>
    <row r="54" spans="1:14" s="3" customFormat="1" x14ac:dyDescent="0.2">
      <c r="A54" s="79" t="s">
        <v>42</v>
      </c>
      <c r="B54" s="80" t="s">
        <v>65</v>
      </c>
      <c r="C54" s="74" t="s">
        <v>26</v>
      </c>
      <c r="D54" s="313">
        <v>12.531461568765431</v>
      </c>
      <c r="E54" s="313">
        <v>12.027872099078946</v>
      </c>
      <c r="F54" s="313">
        <v>12.278498081125402</v>
      </c>
      <c r="G54" s="313">
        <v>12.501318725911949</v>
      </c>
      <c r="H54" s="313">
        <v>14.1242762613462</v>
      </c>
      <c r="I54" s="313">
        <f>'Section A Appendix'!U54</f>
        <v>14.845307917613599</v>
      </c>
    </row>
    <row r="55" spans="1:14" s="3" customFormat="1" x14ac:dyDescent="0.2">
      <c r="A55" s="79" t="s">
        <v>42</v>
      </c>
      <c r="B55" s="80" t="s">
        <v>65</v>
      </c>
      <c r="C55" s="74" t="s">
        <v>27</v>
      </c>
      <c r="D55" s="313">
        <v>15.075356953907106</v>
      </c>
      <c r="E55" s="313">
        <v>14.560808858507462</v>
      </c>
      <c r="F55" s="313">
        <v>14.85248655892361</v>
      </c>
      <c r="G55" s="313">
        <v>14.991664862416107</v>
      </c>
      <c r="H55" s="313">
        <v>15.6258409520321</v>
      </c>
      <c r="I55" s="313">
        <f>'Section A Appendix'!U55</f>
        <v>14.4733837777778</v>
      </c>
    </row>
    <row r="56" spans="1:14" s="3" customFormat="1" ht="13.5" thickBot="1" x14ac:dyDescent="0.25">
      <c r="A56" s="79" t="s">
        <v>42</v>
      </c>
      <c r="B56" s="80" t="s">
        <v>65</v>
      </c>
      <c r="C56" s="80" t="s">
        <v>28</v>
      </c>
      <c r="D56" s="313">
        <v>13.94346524727835</v>
      </c>
      <c r="E56" s="313">
        <v>11.450244815580358</v>
      </c>
      <c r="F56" s="313">
        <v>13.142803790448625</v>
      </c>
      <c r="G56" s="313">
        <v>13.877747402661017</v>
      </c>
      <c r="H56" s="313">
        <v>12.454085446434901</v>
      </c>
      <c r="I56" s="313">
        <f>'Section A Appendix'!U56</f>
        <v>12.8128332895393</v>
      </c>
    </row>
    <row r="57" spans="1:14" s="3" customFormat="1" x14ac:dyDescent="0.2">
      <c r="A57" s="30" t="s">
        <v>40</v>
      </c>
      <c r="B57" s="72" t="s">
        <v>78</v>
      </c>
      <c r="C57" s="72" t="s">
        <v>10</v>
      </c>
      <c r="D57" s="310">
        <v>3.7539684557890061</v>
      </c>
      <c r="E57" s="310">
        <v>3.725129059477458</v>
      </c>
      <c r="F57" s="310">
        <v>3.7920372021440274</v>
      </c>
      <c r="G57" s="310">
        <v>3.9380827763936765</v>
      </c>
      <c r="H57" s="310">
        <v>3.6925582676838999</v>
      </c>
      <c r="I57" s="310">
        <f>'Section A Appendix'!U57</f>
        <v>3.6913218653691802</v>
      </c>
      <c r="J57" s="5"/>
      <c r="K57" s="5"/>
      <c r="L57" s="5"/>
      <c r="M57" s="5"/>
      <c r="N57" s="5"/>
    </row>
    <row r="58" spans="1:14" s="3" customFormat="1" x14ac:dyDescent="0.2">
      <c r="A58" s="9" t="s">
        <v>40</v>
      </c>
      <c r="B58" s="73" t="s">
        <v>78</v>
      </c>
      <c r="C58" s="73" t="s">
        <v>131</v>
      </c>
      <c r="D58" s="311">
        <v>3.6755525260688939</v>
      </c>
      <c r="E58" s="311">
        <v>3.6361631593835551</v>
      </c>
      <c r="F58" s="311">
        <v>3.7557021821983367</v>
      </c>
      <c r="G58" s="311">
        <v>3.8351802176281344</v>
      </c>
      <c r="H58" s="311">
        <v>3.686442505899187</v>
      </c>
      <c r="I58" s="311">
        <f>'Section A Appendix'!U58</f>
        <v>3.6566747539038906</v>
      </c>
    </row>
    <row r="59" spans="1:14" s="59" customFormat="1" x14ac:dyDescent="0.2">
      <c r="A59" s="31" t="s">
        <v>40</v>
      </c>
      <c r="B59" s="74" t="s">
        <v>78</v>
      </c>
      <c r="C59" s="74" t="s">
        <v>60</v>
      </c>
      <c r="D59" s="312">
        <v>4.1213736758291217</v>
      </c>
      <c r="E59" s="312">
        <v>4.1010555459422049</v>
      </c>
      <c r="F59" s="312">
        <v>3.875827423832054</v>
      </c>
      <c r="G59" s="312">
        <v>4.0061327320951783</v>
      </c>
      <c r="H59" s="312">
        <v>4.27451839871825</v>
      </c>
      <c r="I59" s="312">
        <f>'Section A Appendix'!U59</f>
        <v>3.7259180381713102</v>
      </c>
    </row>
    <row r="60" spans="1:14" s="3" customFormat="1" x14ac:dyDescent="0.2">
      <c r="A60" s="31" t="s">
        <v>40</v>
      </c>
      <c r="B60" s="74" t="s">
        <v>78</v>
      </c>
      <c r="C60" s="74" t="s">
        <v>26</v>
      </c>
      <c r="D60" s="313">
        <v>3.6521937619226192</v>
      </c>
      <c r="E60" s="313">
        <v>3.7046472871931395</v>
      </c>
      <c r="F60" s="313">
        <v>3.6768887527888361</v>
      </c>
      <c r="G60" s="313">
        <v>4.2675927225878914</v>
      </c>
      <c r="H60" s="313">
        <v>3.2127093300205298</v>
      </c>
      <c r="I60" s="313">
        <f>'Section A Appendix'!U60</f>
        <v>3.5752320097368</v>
      </c>
    </row>
    <row r="61" spans="1:14" s="3" customFormat="1" x14ac:dyDescent="0.2">
      <c r="A61" s="31" t="s">
        <v>40</v>
      </c>
      <c r="B61" s="74" t="s">
        <v>78</v>
      </c>
      <c r="C61" s="74" t="s">
        <v>27</v>
      </c>
      <c r="D61" s="313">
        <v>3.753087124726977</v>
      </c>
      <c r="E61" s="313">
        <v>3.9291194950343109</v>
      </c>
      <c r="F61" s="313">
        <v>3.9453432993481936</v>
      </c>
      <c r="G61" s="313">
        <v>3.8804671636470425</v>
      </c>
      <c r="H61" s="313">
        <v>3.6121966064739799</v>
      </c>
      <c r="I61" s="313">
        <f>'Section A Appendix'!U61</f>
        <v>3.8585026742298201</v>
      </c>
    </row>
    <row r="62" spans="1:14" s="3" customFormat="1" ht="13.5" thickBot="1" x14ac:dyDescent="0.25">
      <c r="A62" s="31" t="s">
        <v>40</v>
      </c>
      <c r="B62" s="74" t="s">
        <v>78</v>
      </c>
      <c r="C62" s="74" t="s">
        <v>28</v>
      </c>
      <c r="D62" s="313">
        <v>4.1773112610245784</v>
      </c>
      <c r="E62" s="313">
        <v>3.9866220051301644</v>
      </c>
      <c r="F62" s="313">
        <v>3.9345854410057353</v>
      </c>
      <c r="G62" s="313">
        <v>4.467225929202951</v>
      </c>
      <c r="H62" s="313">
        <v>3.6408485081581601</v>
      </c>
      <c r="I62" s="313">
        <f>'Section A Appendix'!U62</f>
        <v>3.8514323792157401</v>
      </c>
    </row>
    <row r="63" spans="1:14" s="3" customFormat="1" x14ac:dyDescent="0.2">
      <c r="A63" s="75" t="s">
        <v>43</v>
      </c>
      <c r="B63" s="81" t="s">
        <v>132</v>
      </c>
      <c r="C63" s="76" t="s">
        <v>10</v>
      </c>
      <c r="D63" s="301">
        <v>0.31995300567848051</v>
      </c>
      <c r="E63" s="301">
        <v>0.23673612327088076</v>
      </c>
      <c r="F63" s="301">
        <v>0.25661809088557386</v>
      </c>
      <c r="G63" s="301">
        <v>0.30181664554288129</v>
      </c>
      <c r="H63" s="301">
        <v>0.26880811496196111</v>
      </c>
      <c r="I63" s="301">
        <f>'Section A Appendix'!U63</f>
        <v>0.21804878048780485</v>
      </c>
    </row>
    <row r="64" spans="1:14" s="3" customFormat="1" x14ac:dyDescent="0.2">
      <c r="A64" s="77" t="s">
        <v>43</v>
      </c>
      <c r="B64" s="82" t="s">
        <v>132</v>
      </c>
      <c r="C64" s="78" t="s">
        <v>131</v>
      </c>
      <c r="D64" s="305">
        <v>0.316327868852459</v>
      </c>
      <c r="E64" s="305">
        <v>0.22888914629908491</v>
      </c>
      <c r="F64" s="305">
        <v>0.26018099547511314</v>
      </c>
      <c r="G64" s="305">
        <v>0.29207756232686982</v>
      </c>
      <c r="H64" s="305">
        <v>0.26476804983869173</v>
      </c>
      <c r="I64" s="305">
        <f>'Section A Appendix'!U64</f>
        <v>0.37126436781599914</v>
      </c>
    </row>
    <row r="65" spans="1:9" s="59" customFormat="1" x14ac:dyDescent="0.2">
      <c r="A65" s="77" t="s">
        <v>43</v>
      </c>
      <c r="B65" s="82" t="s">
        <v>132</v>
      </c>
      <c r="C65" s="80" t="s">
        <v>60</v>
      </c>
      <c r="D65" s="304">
        <v>0.33333333333333331</v>
      </c>
      <c r="E65" s="304">
        <v>0.34146341463414637</v>
      </c>
      <c r="F65" s="304">
        <v>0.25316455696202533</v>
      </c>
      <c r="G65" s="304">
        <v>0.30226700251889171</v>
      </c>
      <c r="H65" s="304">
        <v>0.13592233009708737</v>
      </c>
      <c r="I65" s="304">
        <f>'Section A Appendix'!U65</f>
        <v>0.25301204819270706</v>
      </c>
    </row>
    <row r="66" spans="1:9" s="3" customFormat="1" x14ac:dyDescent="0.2">
      <c r="A66" s="77" t="s">
        <v>43</v>
      </c>
      <c r="B66" s="82" t="s">
        <v>132</v>
      </c>
      <c r="C66" s="74" t="s">
        <v>26</v>
      </c>
      <c r="D66" s="304">
        <v>0.30564784053156147</v>
      </c>
      <c r="E66" s="304">
        <v>0.19047619047619047</v>
      </c>
      <c r="F66" s="304">
        <v>0.21917808219178081</v>
      </c>
      <c r="G66" s="304">
        <v>0.15635179153094461</v>
      </c>
      <c r="H66" s="304">
        <v>0.19692307692307692</v>
      </c>
      <c r="I66" s="304">
        <f>'Section A Appendix'!U66</f>
        <v>0.35114503816785125</v>
      </c>
    </row>
    <row r="67" spans="1:9" s="3" customFormat="1" x14ac:dyDescent="0.2">
      <c r="A67" s="77" t="s">
        <v>43</v>
      </c>
      <c r="B67" s="82" t="s">
        <v>132</v>
      </c>
      <c r="C67" s="74" t="s">
        <v>27</v>
      </c>
      <c r="D67" s="304">
        <v>0.35854341736694678</v>
      </c>
      <c r="E67" s="304">
        <v>0.27944760357432979</v>
      </c>
      <c r="F67" s="304">
        <v>0.2372322899505766</v>
      </c>
      <c r="G67" s="304">
        <v>0.32903225806451614</v>
      </c>
      <c r="H67" s="304">
        <v>0.30819672131147541</v>
      </c>
      <c r="I67" s="304">
        <f>'Section A Appendix'!U67</f>
        <v>0.46589716684143595</v>
      </c>
    </row>
    <row r="68" spans="1:9" s="3" customFormat="1" ht="13.5" thickBot="1" x14ac:dyDescent="0.25">
      <c r="A68" s="84" t="s">
        <v>43</v>
      </c>
      <c r="B68" s="85" t="s">
        <v>132</v>
      </c>
      <c r="C68" s="80" t="s">
        <v>28</v>
      </c>
      <c r="D68" s="304">
        <v>0.30112923462986196</v>
      </c>
      <c r="E68" s="304">
        <v>0.22014051522248243</v>
      </c>
      <c r="F68" s="304">
        <v>0.26168224299065418</v>
      </c>
      <c r="G68" s="304">
        <v>0.41570438799076215</v>
      </c>
      <c r="H68" s="304">
        <v>0.34389140271493213</v>
      </c>
      <c r="I68" s="304">
        <f>'Section A Appendix'!U68</f>
        <v>0.51810584958204386</v>
      </c>
    </row>
    <row r="69" spans="1:9" s="59" customFormat="1" x14ac:dyDescent="0.2">
      <c r="A69" s="75" t="s">
        <v>44</v>
      </c>
      <c r="B69" s="81" t="s">
        <v>133</v>
      </c>
      <c r="C69" s="76" t="s">
        <v>10</v>
      </c>
      <c r="D69" s="301">
        <v>0.2529046203728722</v>
      </c>
      <c r="E69" s="301">
        <v>0.15996168582375478</v>
      </c>
      <c r="F69" s="301">
        <v>0.19894567957827183</v>
      </c>
      <c r="G69" s="301">
        <v>0.23327779100214235</v>
      </c>
      <c r="H69" s="301">
        <v>0.18555206571635699</v>
      </c>
      <c r="I69" s="301">
        <f>'Section A Appendix'!U69</f>
        <v>0.20324456688087969</v>
      </c>
    </row>
    <row r="70" spans="1:9" s="59" customFormat="1" x14ac:dyDescent="0.2">
      <c r="A70" s="77" t="s">
        <v>44</v>
      </c>
      <c r="B70" s="82" t="s">
        <v>133</v>
      </c>
      <c r="C70" s="78" t="s">
        <v>131</v>
      </c>
      <c r="D70" s="305">
        <v>0.23777864685177943</v>
      </c>
      <c r="E70" s="305">
        <v>0.14236351071181755</v>
      </c>
      <c r="F70" s="305">
        <v>0.21492537313432836</v>
      </c>
      <c r="G70" s="305">
        <v>0.23603351955307261</v>
      </c>
      <c r="H70" s="305">
        <v>0.17015242821694435</v>
      </c>
      <c r="I70" s="305">
        <f>'Section A Appendix'!U70</f>
        <v>0.18777679362262809</v>
      </c>
    </row>
    <row r="71" spans="1:9" s="59" customFormat="1" x14ac:dyDescent="0.2">
      <c r="A71" s="77" t="s">
        <v>44</v>
      </c>
      <c r="B71" s="82" t="s">
        <v>133</v>
      </c>
      <c r="C71" s="80" t="s">
        <v>60</v>
      </c>
      <c r="D71" s="304">
        <v>0.33480176211453744</v>
      </c>
      <c r="E71" s="304">
        <v>0.23529411764705882</v>
      </c>
      <c r="F71" s="304">
        <v>9.2592592592592587E-2</v>
      </c>
      <c r="G71" s="304">
        <v>9.4786729857819899E-2</v>
      </c>
      <c r="H71" s="304">
        <v>0.18779342723004699</v>
      </c>
      <c r="I71" s="304">
        <f>'Section A Appendix'!U71</f>
        <v>0.21428571428566073</v>
      </c>
    </row>
    <row r="72" spans="1:9" s="59" customFormat="1" x14ac:dyDescent="0.2">
      <c r="A72" s="77" t="s">
        <v>44</v>
      </c>
      <c r="B72" s="82" t="s">
        <v>133</v>
      </c>
      <c r="C72" s="74" t="s">
        <v>26</v>
      </c>
      <c r="D72" s="304">
        <v>0.28402366863905326</v>
      </c>
      <c r="E72" s="304">
        <v>0.17112299465240641</v>
      </c>
      <c r="F72" s="304">
        <v>0.13333333333333333</v>
      </c>
      <c r="G72" s="304">
        <v>0.32608695652173914</v>
      </c>
      <c r="H72" s="304">
        <v>0.22099447513812201</v>
      </c>
      <c r="I72" s="304">
        <f>'Section A Appendix'!U72</f>
        <v>9.1603053435091536E-2</v>
      </c>
    </row>
    <row r="73" spans="1:9" s="59" customFormat="1" x14ac:dyDescent="0.2">
      <c r="A73" s="77" t="s">
        <v>44</v>
      </c>
      <c r="B73" s="82" t="s">
        <v>133</v>
      </c>
      <c r="C73" s="74" t="s">
        <v>27</v>
      </c>
      <c r="D73" s="304">
        <v>0.25214899713467048</v>
      </c>
      <c r="E73" s="304">
        <v>0.12264150943396226</v>
      </c>
      <c r="F73" s="304">
        <v>0.11475409836065574</v>
      </c>
      <c r="G73" s="304">
        <v>0.15833333333333333</v>
      </c>
      <c r="H73" s="304">
        <v>0.105726872246696</v>
      </c>
      <c r="I73" s="304">
        <f>'Section A Appendix'!U73</f>
        <v>0.10619469026546018</v>
      </c>
    </row>
    <row r="74" spans="1:9" s="59" customFormat="1" ht="13.5" thickBot="1" x14ac:dyDescent="0.25">
      <c r="A74" s="84" t="s">
        <v>44</v>
      </c>
      <c r="B74" s="85" t="s">
        <v>133</v>
      </c>
      <c r="C74" s="80" t="s">
        <v>28</v>
      </c>
      <c r="D74" s="304">
        <v>0.2907268170426065</v>
      </c>
      <c r="E74" s="304">
        <v>0.26666666666666666</v>
      </c>
      <c r="F74" s="304">
        <v>0.25862068965517243</v>
      </c>
      <c r="G74" s="304">
        <v>0.32034632034632032</v>
      </c>
      <c r="H74" s="304">
        <v>0.340425531914894</v>
      </c>
      <c r="I74" s="304">
        <f>'Section A Appendix'!U74</f>
        <v>0.42048517520205009</v>
      </c>
    </row>
    <row r="75" spans="1:9" s="59" customFormat="1" x14ac:dyDescent="0.2">
      <c r="A75" s="75" t="s">
        <v>45</v>
      </c>
      <c r="B75" s="81" t="s">
        <v>134</v>
      </c>
      <c r="C75" s="76" t="s">
        <v>10</v>
      </c>
      <c r="D75" s="301">
        <v>0.22611788617886178</v>
      </c>
      <c r="E75" s="301">
        <v>0.16494360902255639</v>
      </c>
      <c r="F75" s="301">
        <v>0.17413278198943258</v>
      </c>
      <c r="G75" s="301">
        <v>0.17115130127922365</v>
      </c>
      <c r="H75" s="301">
        <v>0.24607961399276199</v>
      </c>
      <c r="I75" s="301">
        <f>'Section A Appendix'!U75</f>
        <v>0.21692491060781263</v>
      </c>
    </row>
    <row r="76" spans="1:9" s="59" customFormat="1" x14ac:dyDescent="0.2">
      <c r="A76" s="77" t="s">
        <v>45</v>
      </c>
      <c r="B76" s="82" t="s">
        <v>134</v>
      </c>
      <c r="C76" s="78" t="s">
        <v>131</v>
      </c>
      <c r="D76" s="305">
        <v>0.22562674094707522</v>
      </c>
      <c r="E76" s="305">
        <v>0.16259640102827763</v>
      </c>
      <c r="F76" s="305">
        <v>0.17169517884914465</v>
      </c>
      <c r="G76" s="305">
        <v>0.16403220996122875</v>
      </c>
      <c r="H76" s="305">
        <v>0.24769918485406259</v>
      </c>
      <c r="I76" s="305">
        <f>'Section A Appendix'!U76</f>
        <v>0.2079333454083889</v>
      </c>
    </row>
    <row r="77" spans="1:9" s="59" customFormat="1" x14ac:dyDescent="0.2">
      <c r="A77" s="77" t="s">
        <v>45</v>
      </c>
      <c r="B77" s="82" t="s">
        <v>134</v>
      </c>
      <c r="C77" s="80" t="s">
        <v>60</v>
      </c>
      <c r="D77" s="304">
        <v>0.2247191011235955</v>
      </c>
      <c r="E77" s="304">
        <v>0.1762114537444934</v>
      </c>
      <c r="F77" s="304">
        <v>0.18410041841004185</v>
      </c>
      <c r="G77" s="304">
        <v>0.15594541910331383</v>
      </c>
      <c r="H77" s="304">
        <v>0.22695035460992899</v>
      </c>
      <c r="I77" s="304">
        <f>'Section A Appendix'!U77</f>
        <v>0.2547770700636306</v>
      </c>
    </row>
    <row r="78" spans="1:9" s="59" customFormat="1" x14ac:dyDescent="0.2">
      <c r="A78" s="77" t="s">
        <v>45</v>
      </c>
      <c r="B78" s="82" t="s">
        <v>134</v>
      </c>
      <c r="C78" s="74" t="s">
        <v>26</v>
      </c>
      <c r="D78" s="304">
        <v>0.27467811158798283</v>
      </c>
      <c r="E78" s="304">
        <v>0.21993127147766323</v>
      </c>
      <c r="F78" s="304">
        <v>0.12618296529968454</v>
      </c>
      <c r="G78" s="304">
        <v>0.28653295128939826</v>
      </c>
      <c r="H78" s="304" t="s">
        <v>1</v>
      </c>
      <c r="I78" s="304" t="str">
        <f>'Section A Appendix'!U78</f>
        <v>n/a</v>
      </c>
    </row>
    <row r="79" spans="1:9" s="59" customFormat="1" x14ac:dyDescent="0.2">
      <c r="A79" s="77" t="s">
        <v>45</v>
      </c>
      <c r="B79" s="82" t="s">
        <v>134</v>
      </c>
      <c r="C79" s="74" t="s">
        <v>27</v>
      </c>
      <c r="D79" s="304">
        <v>0.26434782608695651</v>
      </c>
      <c r="E79" s="304">
        <v>0.19219219219219219</v>
      </c>
      <c r="F79" s="304">
        <v>0.18035426731078905</v>
      </c>
      <c r="G79" s="304">
        <v>0.14213197969543148</v>
      </c>
      <c r="H79" s="304" t="s">
        <v>1</v>
      </c>
      <c r="I79" s="304" t="str">
        <f>'Section A Appendix'!U79</f>
        <v>n/a</v>
      </c>
    </row>
    <row r="80" spans="1:9" s="59" customFormat="1" ht="13.5" thickBot="1" x14ac:dyDescent="0.25">
      <c r="A80" s="84" t="s">
        <v>45</v>
      </c>
      <c r="B80" s="85" t="s">
        <v>134</v>
      </c>
      <c r="C80" s="80" t="s">
        <v>28</v>
      </c>
      <c r="D80" s="304">
        <v>0.192</v>
      </c>
      <c r="E80" s="304">
        <v>0.13683010262257697</v>
      </c>
      <c r="F80" s="304">
        <v>0.2</v>
      </c>
      <c r="G80" s="304">
        <v>0.20682068206820681</v>
      </c>
      <c r="H80" s="304">
        <v>0.244467860906217</v>
      </c>
      <c r="I80" s="304">
        <f>'Section A Appendix'!U80</f>
        <v>0.26111111111104585</v>
      </c>
    </row>
    <row r="81" spans="1:9" s="59" customFormat="1" x14ac:dyDescent="0.2">
      <c r="A81" s="75" t="s">
        <v>46</v>
      </c>
      <c r="B81" s="81" t="s">
        <v>135</v>
      </c>
      <c r="C81" s="76" t="s">
        <v>10</v>
      </c>
      <c r="D81" s="301">
        <v>7.8212290502793297E-2</v>
      </c>
      <c r="E81" s="301">
        <v>5.128205128205128E-2</v>
      </c>
      <c r="F81" s="301">
        <v>5.6782334384858045E-2</v>
      </c>
      <c r="G81" s="301">
        <v>7.6707950459448657E-2</v>
      </c>
      <c r="H81" s="301">
        <v>9.9173553719008295E-2</v>
      </c>
      <c r="I81" s="301">
        <f>'Section A Appendix'!U81</f>
        <v>3.324675324674492E-2</v>
      </c>
    </row>
    <row r="82" spans="1:9" s="59" customFormat="1" x14ac:dyDescent="0.2">
      <c r="A82" s="77" t="s">
        <v>46</v>
      </c>
      <c r="B82" s="82" t="s">
        <v>135</v>
      </c>
      <c r="C82" s="78" t="s">
        <v>131</v>
      </c>
      <c r="D82" s="305">
        <v>8.2313681868743049E-2</v>
      </c>
      <c r="E82" s="305">
        <v>4.2964554242749732E-2</v>
      </c>
      <c r="F82" s="305">
        <v>5.1336898395721926E-2</v>
      </c>
      <c r="G82" s="305">
        <v>6.7689053410893707E-2</v>
      </c>
      <c r="H82" s="305">
        <v>7.2519083969465645E-2</v>
      </c>
      <c r="I82" s="305">
        <f>'Section A Appendix'!U82</f>
        <v>3.3036848792876092E-2</v>
      </c>
    </row>
    <row r="83" spans="1:9" s="59" customFormat="1" x14ac:dyDescent="0.2">
      <c r="A83" s="77" t="s">
        <v>46</v>
      </c>
      <c r="B83" s="82" t="s">
        <v>135</v>
      </c>
      <c r="C83" s="80" t="s">
        <v>60</v>
      </c>
      <c r="D83" s="304">
        <v>7.6923076923076927E-2</v>
      </c>
      <c r="E83" s="304">
        <v>0</v>
      </c>
      <c r="F83" s="304">
        <v>0.10126582278481013</v>
      </c>
      <c r="G83" s="304">
        <v>0.12987012987012986</v>
      </c>
      <c r="H83" s="304">
        <v>0.237623762376238</v>
      </c>
      <c r="I83" s="304">
        <f>'Section A Appendix'!U83</f>
        <v>0.11594202898547826</v>
      </c>
    </row>
    <row r="84" spans="1:9" s="59" customFormat="1" x14ac:dyDescent="0.2">
      <c r="A84" s="77" t="s">
        <v>46</v>
      </c>
      <c r="B84" s="82" t="s">
        <v>135</v>
      </c>
      <c r="C84" s="74" t="s">
        <v>26</v>
      </c>
      <c r="D84" s="304">
        <v>0.125</v>
      </c>
      <c r="E84" s="304">
        <v>0.13114754098360656</v>
      </c>
      <c r="F84" s="304">
        <v>0.13114754098360656</v>
      </c>
      <c r="G84" s="304">
        <v>0</v>
      </c>
      <c r="H84" s="304">
        <v>0.69565217391304301</v>
      </c>
      <c r="I84" s="304">
        <f>'Section A Appendix'!U84</f>
        <v>0</v>
      </c>
    </row>
    <row r="85" spans="1:9" s="59" customFormat="1" x14ac:dyDescent="0.2">
      <c r="A85" s="77" t="s">
        <v>46</v>
      </c>
      <c r="B85" s="82" t="s">
        <v>135</v>
      </c>
      <c r="C85" s="74" t="s">
        <v>27</v>
      </c>
      <c r="D85" s="304">
        <v>6.2827225130890049E-2</v>
      </c>
      <c r="E85" s="304">
        <v>0.14213197969543148</v>
      </c>
      <c r="F85" s="304">
        <v>2.6490066225165563E-2</v>
      </c>
      <c r="G85" s="304">
        <v>5.4421768707482991E-2</v>
      </c>
      <c r="H85" s="304">
        <v>0.218579234972678</v>
      </c>
      <c r="I85" s="304">
        <f>'Section A Appendix'!U85</f>
        <v>3.9603960396029661E-2</v>
      </c>
    </row>
    <row r="86" spans="1:9" s="59" customFormat="1" ht="13.5" thickBot="1" x14ac:dyDescent="0.25">
      <c r="A86" s="84" t="s">
        <v>46</v>
      </c>
      <c r="B86" s="85" t="s">
        <v>135</v>
      </c>
      <c r="C86" s="80" t="s">
        <v>28</v>
      </c>
      <c r="D86" s="304">
        <v>5.387205387205387E-2</v>
      </c>
      <c r="E86" s="304">
        <v>5.387205387205387E-2</v>
      </c>
      <c r="F86" s="304">
        <v>6.7567567567567571E-2</v>
      </c>
      <c r="G86" s="304">
        <v>0.14173228346456693</v>
      </c>
      <c r="H86" s="304">
        <v>6.7796610169491497E-2</v>
      </c>
      <c r="I86" s="304">
        <f>'Section A Appendix'!U86</f>
        <v>0</v>
      </c>
    </row>
    <row r="87" spans="1:9" s="3" customFormat="1" x14ac:dyDescent="0.2">
      <c r="A87" s="75" t="s">
        <v>1</v>
      </c>
      <c r="B87" s="81" t="s">
        <v>2</v>
      </c>
      <c r="C87" s="76" t="s">
        <v>10</v>
      </c>
      <c r="D87" s="314">
        <v>1590</v>
      </c>
      <c r="E87" s="314">
        <v>1655.3333333333333</v>
      </c>
      <c r="F87" s="314">
        <v>1723.75</v>
      </c>
      <c r="G87" s="314">
        <v>1551.25</v>
      </c>
      <c r="H87" s="314">
        <v>1376.8333333333333</v>
      </c>
      <c r="I87" s="314">
        <f>'Section A Appendix'!U87</f>
        <v>1387.1111111111111</v>
      </c>
    </row>
    <row r="88" spans="1:9" s="3" customFormat="1" x14ac:dyDescent="0.2">
      <c r="A88" s="77" t="s">
        <v>1</v>
      </c>
      <c r="B88" s="82" t="s">
        <v>2</v>
      </c>
      <c r="C88" s="78" t="s">
        <v>131</v>
      </c>
      <c r="D88" s="315">
        <v>1185</v>
      </c>
      <c r="E88" s="315">
        <v>1194.75</v>
      </c>
      <c r="F88" s="315">
        <v>1288.3333333333333</v>
      </c>
      <c r="G88" s="315">
        <v>1145.4166666666665</v>
      </c>
      <c r="H88" s="315">
        <v>995.25</v>
      </c>
      <c r="I88" s="315">
        <f>'Section A Appendix'!U88</f>
        <v>1003</v>
      </c>
    </row>
    <row r="89" spans="1:9" s="59" customFormat="1" x14ac:dyDescent="0.2">
      <c r="A89" s="77" t="s">
        <v>1</v>
      </c>
      <c r="B89" s="82" t="s">
        <v>2</v>
      </c>
      <c r="C89" s="80" t="s">
        <v>60</v>
      </c>
      <c r="D89" s="316">
        <v>86.5</v>
      </c>
      <c r="E89" s="316">
        <v>117.91666666666667</v>
      </c>
      <c r="F89" s="316">
        <v>93.583333333333329</v>
      </c>
      <c r="G89" s="316">
        <v>105.66666666666667</v>
      </c>
      <c r="H89" s="316">
        <v>82.833333333333329</v>
      </c>
      <c r="I89" s="316">
        <f>'Section A Appendix'!U89</f>
        <v>77.333333333333329</v>
      </c>
    </row>
    <row r="90" spans="1:9" s="3" customFormat="1" x14ac:dyDescent="0.2">
      <c r="A90" s="77" t="s">
        <v>1</v>
      </c>
      <c r="B90" s="82" t="s">
        <v>2</v>
      </c>
      <c r="C90" s="74" t="s">
        <v>26</v>
      </c>
      <c r="D90" s="316">
        <v>61.333333333333336</v>
      </c>
      <c r="E90" s="316">
        <v>72.166666666666671</v>
      </c>
      <c r="F90" s="316">
        <v>83.916666666666671</v>
      </c>
      <c r="G90" s="316">
        <v>74.583333333333329</v>
      </c>
      <c r="H90" s="316">
        <v>75</v>
      </c>
      <c r="I90" s="316">
        <f>'Section A Appendix'!U90</f>
        <v>78.333333333333329</v>
      </c>
    </row>
    <row r="91" spans="1:9" s="3" customFormat="1" x14ac:dyDescent="0.2">
      <c r="A91" s="77" t="s">
        <v>1</v>
      </c>
      <c r="B91" s="82" t="s">
        <v>2</v>
      </c>
      <c r="C91" s="74" t="s">
        <v>27</v>
      </c>
      <c r="D91" s="316">
        <v>98</v>
      </c>
      <c r="E91" s="316">
        <v>72.166666666666671</v>
      </c>
      <c r="F91" s="316">
        <v>87.166666666666671</v>
      </c>
      <c r="G91" s="316">
        <v>83.75</v>
      </c>
      <c r="H91" s="316">
        <v>78.833333333333329</v>
      </c>
      <c r="I91" s="316">
        <f>'Section A Appendix'!U91</f>
        <v>86.111111111111114</v>
      </c>
    </row>
    <row r="92" spans="1:9" s="3" customFormat="1" ht="13.5" thickBot="1" x14ac:dyDescent="0.25">
      <c r="A92" s="84" t="s">
        <v>1</v>
      </c>
      <c r="B92" s="85" t="s">
        <v>2</v>
      </c>
      <c r="C92" s="80" t="s">
        <v>28</v>
      </c>
      <c r="D92" s="316">
        <v>159.16666666666666</v>
      </c>
      <c r="E92" s="316">
        <v>198.33333333333334</v>
      </c>
      <c r="F92" s="316">
        <v>170.75</v>
      </c>
      <c r="G92" s="316">
        <v>141.83333333333334</v>
      </c>
      <c r="H92" s="316">
        <v>144.91666666666666</v>
      </c>
      <c r="I92" s="316">
        <f>'Section A Appendix'!U92</f>
        <v>142.33333333333334</v>
      </c>
    </row>
    <row r="93" spans="1:9" s="3" customFormat="1" x14ac:dyDescent="0.2">
      <c r="A93" s="47"/>
      <c r="B93" s="44"/>
      <c r="C93" s="48"/>
      <c r="D93" s="44"/>
      <c r="E93" s="44"/>
      <c r="F93" s="44"/>
      <c r="G93" s="44"/>
      <c r="H93" s="44"/>
      <c r="I93" s="44"/>
    </row>
    <row r="94" spans="1:9" x14ac:dyDescent="0.2">
      <c r="B94" s="56" t="s">
        <v>137</v>
      </c>
      <c r="D94" s="55"/>
      <c r="E94" s="55"/>
      <c r="F94" s="55"/>
      <c r="G94" s="55"/>
      <c r="H94" s="55"/>
      <c r="I94" s="55"/>
    </row>
    <row r="95" spans="1:9" s="59" customFormat="1" x14ac:dyDescent="0.2">
      <c r="A95" s="1"/>
      <c r="B95" s="56" t="s">
        <v>138</v>
      </c>
      <c r="D95" s="55"/>
      <c r="E95" s="55"/>
      <c r="F95" s="55"/>
      <c r="G95" s="55"/>
      <c r="H95" s="55"/>
      <c r="I95" s="55"/>
    </row>
    <row r="96" spans="1:9" x14ac:dyDescent="0.2">
      <c r="B96" s="6" t="s">
        <v>29</v>
      </c>
      <c r="D96" s="55"/>
      <c r="E96" s="55"/>
      <c r="F96" s="55"/>
      <c r="G96" s="55"/>
      <c r="H96" s="55"/>
      <c r="I96" s="55"/>
    </row>
    <row r="97" spans="2:2" x14ac:dyDescent="0.2">
      <c r="B97" s="6" t="s">
        <v>72</v>
      </c>
    </row>
  </sheetData>
  <phoneticPr fontId="6" type="noConversion"/>
  <printOptions horizontalCentered="1"/>
  <pageMargins left="0.25" right="0.25" top="0.75" bottom="0.75" header="0.3" footer="0.3"/>
  <pageSetup fitToHeight="0" orientation="landscape" r:id="rId1"/>
  <headerFooter alignWithMargins="0">
    <oddHeader>&amp;C&amp;8Texas Department of Family and Protective Services</oddHeader>
    <oddFooter>&amp;L&amp;8Data Source:  IMPACT Data Warehouse&amp;10
&amp;C&amp;8&amp;P of &amp;N&amp;R&amp;8Data and Decision Support
FY16 - FY20 Data as of November 7th Following End of Each Fiscal Year
Section A FY21 Data as of 7/7/2021 Section B and C FY21 data as of  6/7/2021 
Log 103031 (dD)</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2"/>
  <sheetViews>
    <sheetView zoomScaleNormal="100" workbookViewId="0"/>
  </sheetViews>
  <sheetFormatPr defaultRowHeight="12.75" x14ac:dyDescent="0.2"/>
  <cols>
    <col min="1" max="1" width="4.140625" customWidth="1"/>
    <col min="2" max="2" width="63.5703125" customWidth="1"/>
    <col min="3" max="3" width="18.28515625" customWidth="1"/>
    <col min="4" max="5" width="9.85546875" customWidth="1"/>
    <col min="6" max="7" width="9.85546875" style="3" customWidth="1"/>
    <col min="8" max="9" width="11.42578125" style="59" bestFit="1" customWidth="1"/>
    <col min="10" max="11" width="11.85546875" customWidth="1"/>
    <col min="12" max="12" width="12.7109375" customWidth="1"/>
    <col min="13" max="15" width="11.85546875" customWidth="1"/>
    <col min="16" max="16" width="12" customWidth="1"/>
    <col min="17" max="17" width="11.85546875" customWidth="1"/>
    <col min="18" max="19" width="11.85546875" style="2" customWidth="1"/>
    <col min="20" max="20" width="12" style="2" customWidth="1"/>
    <col min="21" max="21" width="11.85546875" style="2" customWidth="1"/>
  </cols>
  <sheetData>
    <row r="1" spans="1:9" ht="15.75" x14ac:dyDescent="0.25">
      <c r="A1" s="158" t="s">
        <v>124</v>
      </c>
      <c r="B1" s="159"/>
      <c r="C1" s="159"/>
      <c r="D1" s="159"/>
      <c r="E1" s="159"/>
      <c r="F1" s="159"/>
      <c r="G1" s="159"/>
      <c r="H1" s="160"/>
      <c r="I1" s="160"/>
    </row>
    <row r="2" spans="1:9" ht="13.5" thickBot="1" x14ac:dyDescent="0.25">
      <c r="A2" s="161" t="s">
        <v>18</v>
      </c>
      <c r="B2" s="162" t="s">
        <v>4</v>
      </c>
      <c r="C2" s="162" t="s">
        <v>30</v>
      </c>
      <c r="D2" s="163" t="s">
        <v>9</v>
      </c>
      <c r="E2" s="163" t="s">
        <v>13</v>
      </c>
      <c r="F2" s="163" t="s">
        <v>22</v>
      </c>
      <c r="G2" s="163" t="s">
        <v>51</v>
      </c>
      <c r="H2" s="163" t="s">
        <v>111</v>
      </c>
      <c r="I2" s="163" t="s">
        <v>120</v>
      </c>
    </row>
    <row r="3" spans="1:9" x14ac:dyDescent="0.2">
      <c r="A3" s="30">
        <v>1.1000000000000001</v>
      </c>
      <c r="B3" s="16" t="s">
        <v>25</v>
      </c>
      <c r="C3" s="29" t="s">
        <v>7</v>
      </c>
      <c r="D3" s="57">
        <v>0.99736190724335594</v>
      </c>
      <c r="E3" s="57">
        <v>0.99702104487651755</v>
      </c>
      <c r="F3" s="57">
        <v>0.99814233943417485</v>
      </c>
      <c r="G3" s="57">
        <v>0.9970182413470533</v>
      </c>
      <c r="H3" s="57">
        <v>0.99426203379024547</v>
      </c>
      <c r="I3" s="57">
        <f>'Section B Appendix'!U3</f>
        <v>0.98409999999999997</v>
      </c>
    </row>
    <row r="4" spans="1:9" x14ac:dyDescent="0.2">
      <c r="A4" s="9">
        <v>1.1000000000000001</v>
      </c>
      <c r="B4" s="10" t="s">
        <v>25</v>
      </c>
      <c r="C4" s="14" t="s">
        <v>75</v>
      </c>
      <c r="D4" s="39">
        <v>0.99734485396696815</v>
      </c>
      <c r="E4" s="39">
        <v>0.9974516496018202</v>
      </c>
      <c r="F4" s="39">
        <v>0.9982420032587257</v>
      </c>
      <c r="G4" s="39">
        <v>0.99780503550677857</v>
      </c>
      <c r="H4" s="39">
        <v>0.99486618814469741</v>
      </c>
      <c r="I4" s="39">
        <f>'Section B Appendix'!U4</f>
        <v>0.9848185563519386</v>
      </c>
    </row>
    <row r="5" spans="1:9" s="59" customFormat="1" x14ac:dyDescent="0.2">
      <c r="A5" s="31">
        <v>1.1000000000000001</v>
      </c>
      <c r="B5" s="32" t="s">
        <v>25</v>
      </c>
      <c r="C5" s="19" t="s">
        <v>58</v>
      </c>
      <c r="D5" s="39" t="s">
        <v>1</v>
      </c>
      <c r="E5" s="39" t="s">
        <v>1</v>
      </c>
      <c r="F5" s="39" t="s">
        <v>1</v>
      </c>
      <c r="G5" s="39" t="s">
        <v>1</v>
      </c>
      <c r="H5" s="39">
        <v>0.99727520435967298</v>
      </c>
      <c r="I5" s="39">
        <f>'Section B Appendix'!U5</f>
        <v>0.98360000000000003</v>
      </c>
    </row>
    <row r="6" spans="1:9" s="59" customFormat="1" x14ac:dyDescent="0.2">
      <c r="A6" s="31">
        <v>1.1000000000000001</v>
      </c>
      <c r="B6" s="32" t="s">
        <v>25</v>
      </c>
      <c r="C6" s="19" t="s">
        <v>59</v>
      </c>
      <c r="D6" s="39">
        <v>0.99607843137254903</v>
      </c>
      <c r="E6" s="39">
        <v>0.99599599599599598</v>
      </c>
      <c r="F6" s="39">
        <v>0.99950074887668494</v>
      </c>
      <c r="G6" s="39">
        <v>0.99607843137254903</v>
      </c>
      <c r="H6" s="39">
        <v>0.9944016794961511</v>
      </c>
      <c r="I6" s="39">
        <f>'Section B Appendix'!U6</f>
        <v>0.90910000000000002</v>
      </c>
    </row>
    <row r="7" spans="1:9" x14ac:dyDescent="0.2">
      <c r="A7" s="31">
        <v>1.1000000000000001</v>
      </c>
      <c r="B7" s="32" t="s">
        <v>25</v>
      </c>
      <c r="C7" s="19" t="s">
        <v>116</v>
      </c>
      <c r="D7" s="39">
        <v>0.99910714285714286</v>
      </c>
      <c r="E7" s="39">
        <v>0.99433656957928807</v>
      </c>
      <c r="F7" s="39">
        <v>0.99628804751299183</v>
      </c>
      <c r="G7" s="39">
        <v>0.9936215450035436</v>
      </c>
      <c r="H7" s="39">
        <v>0.98923283983849264</v>
      </c>
      <c r="I7" s="39">
        <f>'Section B Appendix'!U7</f>
        <v>0.99180000000000001</v>
      </c>
    </row>
    <row r="8" spans="1:9" s="3" customFormat="1" x14ac:dyDescent="0.2">
      <c r="A8" s="31">
        <v>2.1</v>
      </c>
      <c r="B8" s="32" t="s">
        <v>25</v>
      </c>
      <c r="C8" s="19" t="s">
        <v>68</v>
      </c>
      <c r="D8" s="39">
        <v>0.99843444227005873</v>
      </c>
      <c r="E8" s="39">
        <v>0.99650349650349646</v>
      </c>
      <c r="F8" s="39">
        <v>0.99672533769954974</v>
      </c>
      <c r="G8" s="39">
        <v>0.9965546942291128</v>
      </c>
      <c r="H8" s="39">
        <v>0.98957388939256574</v>
      </c>
      <c r="I8" s="39">
        <f>'Section B Appendix'!U8</f>
        <v>0.97970000000000002</v>
      </c>
    </row>
    <row r="9" spans="1:9" x14ac:dyDescent="0.2">
      <c r="A9" s="31">
        <v>1.1000000000000001</v>
      </c>
      <c r="B9" s="32" t="s">
        <v>25</v>
      </c>
      <c r="C9" s="19" t="s">
        <v>23</v>
      </c>
      <c r="D9" s="39" t="s">
        <v>1</v>
      </c>
      <c r="E9" s="39" t="s">
        <v>1</v>
      </c>
      <c r="F9" s="39" t="s">
        <v>1</v>
      </c>
      <c r="G9" s="39">
        <v>0.99720781810929393</v>
      </c>
      <c r="H9" s="39">
        <v>0.99436460974922514</v>
      </c>
      <c r="I9" s="39">
        <f>'Section B Appendix'!U9</f>
        <v>0.98229999999999995</v>
      </c>
    </row>
    <row r="10" spans="1:9" ht="13.5" thickBot="1" x14ac:dyDescent="0.25">
      <c r="A10" s="12">
        <v>1.1000000000000001</v>
      </c>
      <c r="B10" s="13" t="s">
        <v>25</v>
      </c>
      <c r="C10" s="18" t="s">
        <v>24</v>
      </c>
      <c r="D10" s="58">
        <v>0.99669202778696664</v>
      </c>
      <c r="E10" s="58">
        <v>0.99621653084982542</v>
      </c>
      <c r="F10" s="58">
        <v>0.99838796346050507</v>
      </c>
      <c r="G10" s="58">
        <v>0.99294467137021913</v>
      </c>
      <c r="H10" s="58">
        <v>0.99487179487179489</v>
      </c>
      <c r="I10" s="58">
        <f>'Section B Appendix'!U10</f>
        <v>0.97889999999999999</v>
      </c>
    </row>
    <row r="11" spans="1:9" x14ac:dyDescent="0.2">
      <c r="A11" s="11">
        <v>1.2</v>
      </c>
      <c r="B11" s="33" t="s">
        <v>11</v>
      </c>
      <c r="C11" s="15" t="s">
        <v>7</v>
      </c>
      <c r="D11" s="40">
        <v>1.4381188118811901</v>
      </c>
      <c r="E11" s="40">
        <v>1.43028284057785</v>
      </c>
      <c r="F11" s="40">
        <v>1.4310990650790301</v>
      </c>
      <c r="G11" s="40">
        <v>1.3959015434985969</v>
      </c>
      <c r="H11" s="40">
        <v>1.4065667835511635</v>
      </c>
      <c r="I11" s="40">
        <f>'Section B Appendix'!U11</f>
        <v>1.32</v>
      </c>
    </row>
    <row r="12" spans="1:9" x14ac:dyDescent="0.2">
      <c r="A12" s="9">
        <v>1.2</v>
      </c>
      <c r="B12" s="10" t="s">
        <v>11</v>
      </c>
      <c r="C12" s="14" t="s">
        <v>75</v>
      </c>
      <c r="D12" s="41">
        <v>1.4064173529544124</v>
      </c>
      <c r="E12" s="41">
        <v>1.4070534698521047</v>
      </c>
      <c r="F12" s="41">
        <v>1.4148872309407428</v>
      </c>
      <c r="G12" s="41">
        <v>1.4045620830643426</v>
      </c>
      <c r="H12" s="41">
        <v>1.4220658839188096</v>
      </c>
      <c r="I12" s="41">
        <f>'Section B Appendix'!U12</f>
        <v>1.2989446357017891</v>
      </c>
    </row>
    <row r="13" spans="1:9" s="59" customFormat="1" x14ac:dyDescent="0.2">
      <c r="A13" s="11">
        <v>1.2</v>
      </c>
      <c r="B13" s="33" t="s">
        <v>11</v>
      </c>
      <c r="C13" s="15" t="s">
        <v>58</v>
      </c>
      <c r="D13" s="41" t="s">
        <v>1</v>
      </c>
      <c r="E13" s="41" t="s">
        <v>1</v>
      </c>
      <c r="F13" s="41" t="s">
        <v>1</v>
      </c>
      <c r="G13" s="41" t="s">
        <v>1</v>
      </c>
      <c r="H13" s="41">
        <v>1.3044959128065401</v>
      </c>
      <c r="I13" s="41">
        <f>'Section B Appendix'!U13</f>
        <v>1.49</v>
      </c>
    </row>
    <row r="14" spans="1:9" s="59" customFormat="1" x14ac:dyDescent="0.2">
      <c r="A14" s="11">
        <v>1.2</v>
      </c>
      <c r="B14" s="33" t="s">
        <v>11</v>
      </c>
      <c r="C14" s="15" t="s">
        <v>59</v>
      </c>
      <c r="D14" s="41">
        <v>1.60952381</v>
      </c>
      <c r="E14" s="41">
        <v>1.5705705700000001</v>
      </c>
      <c r="F14" s="41">
        <v>1.55267099</v>
      </c>
      <c r="G14" s="41">
        <v>1.47156862745098</v>
      </c>
      <c r="H14" s="41">
        <v>1.25892232330301</v>
      </c>
      <c r="I14" s="41">
        <f>'Section B Appendix'!U14</f>
        <v>1.01</v>
      </c>
    </row>
    <row r="15" spans="1:9" x14ac:dyDescent="0.2">
      <c r="A15" s="11">
        <v>1.2</v>
      </c>
      <c r="B15" s="33" t="s">
        <v>11</v>
      </c>
      <c r="C15" s="15" t="s">
        <v>116</v>
      </c>
      <c r="D15" s="41">
        <v>1.4580357142857101</v>
      </c>
      <c r="E15" s="41">
        <v>1.3745954692556599</v>
      </c>
      <c r="F15" s="41">
        <v>1.41425389755011</v>
      </c>
      <c r="G15" s="41">
        <v>1.4188518781006401</v>
      </c>
      <c r="H15" s="41">
        <v>1.34051144</v>
      </c>
      <c r="I15" s="41">
        <f>'Section B Appendix'!U15</f>
        <v>1.33</v>
      </c>
    </row>
    <row r="16" spans="1:9" s="3" customFormat="1" x14ac:dyDescent="0.2">
      <c r="A16" s="31">
        <v>2.2000000000000002</v>
      </c>
      <c r="B16" s="32" t="s">
        <v>11</v>
      </c>
      <c r="C16" s="19" t="s">
        <v>68</v>
      </c>
      <c r="D16" s="41">
        <v>1.5048923679060666</v>
      </c>
      <c r="E16" s="41">
        <v>1.4743589743589745</v>
      </c>
      <c r="F16" s="41">
        <v>1.4559967253377</v>
      </c>
      <c r="G16" s="41">
        <v>1.4642549526270456</v>
      </c>
      <c r="H16" s="41">
        <v>1.4673617400000001</v>
      </c>
      <c r="I16" s="41">
        <f>'Section B Appendix'!U16</f>
        <v>1.37</v>
      </c>
    </row>
    <row r="17" spans="1:10" x14ac:dyDescent="0.2">
      <c r="A17" s="9">
        <v>1.2</v>
      </c>
      <c r="B17" s="10" t="s">
        <v>11</v>
      </c>
      <c r="C17" s="14" t="s">
        <v>23</v>
      </c>
      <c r="D17" s="41" t="s">
        <v>1</v>
      </c>
      <c r="E17" s="41" t="s">
        <v>1</v>
      </c>
      <c r="F17" s="41" t="s">
        <v>1</v>
      </c>
      <c r="G17" s="41">
        <v>1.3071400079776601</v>
      </c>
      <c r="H17" s="41">
        <v>1.4271625810087301</v>
      </c>
      <c r="I17" s="41">
        <f>'Section B Appendix'!U17</f>
        <v>1.36</v>
      </c>
    </row>
    <row r="18" spans="1:10" ht="13.5" thickBot="1" x14ac:dyDescent="0.25">
      <c r="A18" s="12">
        <v>1.2</v>
      </c>
      <c r="B18" s="13" t="s">
        <v>11</v>
      </c>
      <c r="C18" s="60" t="s">
        <v>24</v>
      </c>
      <c r="D18" s="42">
        <v>1.50611974859411</v>
      </c>
      <c r="E18" s="42">
        <v>1.4842840512223501</v>
      </c>
      <c r="F18" s="42">
        <v>1.4570123589468</v>
      </c>
      <c r="G18" s="42">
        <v>1.2755291496472301</v>
      </c>
      <c r="H18" s="42">
        <v>1.02564102564103</v>
      </c>
      <c r="I18" s="42">
        <f>'Section B Appendix'!U18</f>
        <v>1.01</v>
      </c>
    </row>
    <row r="19" spans="1:10" x14ac:dyDescent="0.2">
      <c r="A19" s="11">
        <v>1.3</v>
      </c>
      <c r="B19" s="33" t="s">
        <v>12</v>
      </c>
      <c r="C19" s="299" t="s">
        <v>7</v>
      </c>
      <c r="D19" s="54">
        <v>0.73485925829539422</v>
      </c>
      <c r="E19" s="54">
        <v>0.77041350445316192</v>
      </c>
      <c r="F19" s="54">
        <v>0.78216172872843626</v>
      </c>
      <c r="G19" s="54">
        <v>0.79037922474295241</v>
      </c>
      <c r="H19" s="54">
        <v>0.79830432554119857</v>
      </c>
      <c r="I19" s="54">
        <f>'Section B Appendix'!U19</f>
        <v>0.80417251010764756</v>
      </c>
    </row>
    <row r="20" spans="1:10" x14ac:dyDescent="0.2">
      <c r="A20" s="9">
        <v>1.3</v>
      </c>
      <c r="B20" s="10" t="s">
        <v>12</v>
      </c>
      <c r="C20" s="14" t="s">
        <v>75</v>
      </c>
      <c r="D20" s="20">
        <v>0.75361436530364845</v>
      </c>
      <c r="E20" s="20">
        <v>0.79220502658000358</v>
      </c>
      <c r="F20" s="20">
        <v>0.80062287564200674</v>
      </c>
      <c r="G20" s="20">
        <v>0.81152097818654223</v>
      </c>
      <c r="H20" s="20">
        <v>0.81953180611344667</v>
      </c>
      <c r="I20" s="20">
        <f>'Section B Appendix'!U20</f>
        <v>0.82542395375332001</v>
      </c>
    </row>
    <row r="21" spans="1:10" s="59" customFormat="1" x14ac:dyDescent="0.2">
      <c r="A21" s="9">
        <v>1.3</v>
      </c>
      <c r="B21" s="32" t="s">
        <v>12</v>
      </c>
      <c r="C21" s="19" t="s">
        <v>58</v>
      </c>
      <c r="D21" s="20" t="s">
        <v>1</v>
      </c>
      <c r="E21" s="20" t="s">
        <v>1</v>
      </c>
      <c r="F21" s="20" t="s">
        <v>1</v>
      </c>
      <c r="G21" s="20" t="s">
        <v>1</v>
      </c>
      <c r="H21" s="20">
        <v>0.73082384105960296</v>
      </c>
      <c r="I21" s="20">
        <f>'Section B Appendix'!U21</f>
        <v>0.68909307801191499</v>
      </c>
    </row>
    <row r="22" spans="1:10" s="59" customFormat="1" x14ac:dyDescent="0.2">
      <c r="A22" s="9">
        <v>1.3</v>
      </c>
      <c r="B22" s="32" t="s">
        <v>12</v>
      </c>
      <c r="C22" s="19" t="s">
        <v>59</v>
      </c>
      <c r="D22" s="20">
        <v>0.63981564691200099</v>
      </c>
      <c r="E22" s="20">
        <v>0.67668668897673401</v>
      </c>
      <c r="F22" s="20">
        <v>0.69561074731279304</v>
      </c>
      <c r="G22" s="20">
        <v>0.67987468439635601</v>
      </c>
      <c r="H22" s="20">
        <v>0.66999208534556698</v>
      </c>
      <c r="I22" s="20">
        <f>'Section B Appendix'!U22</f>
        <v>0.91317681895093095</v>
      </c>
    </row>
    <row r="23" spans="1:10" x14ac:dyDescent="0.2">
      <c r="A23" s="9">
        <v>1.3</v>
      </c>
      <c r="B23" s="32" t="s">
        <v>12</v>
      </c>
      <c r="C23" s="19" t="s">
        <v>23</v>
      </c>
      <c r="D23" s="20" t="s">
        <v>1</v>
      </c>
      <c r="E23" s="20" t="s">
        <v>1</v>
      </c>
      <c r="F23" s="20" t="s">
        <v>1</v>
      </c>
      <c r="G23" s="20">
        <v>0.72057845681522004</v>
      </c>
      <c r="H23" s="20">
        <v>0.72397270037296602</v>
      </c>
      <c r="I23" s="20">
        <f>'Section B Appendix'!U23</f>
        <v>0.74343669255982903</v>
      </c>
    </row>
    <row r="24" spans="1:10" ht="13.5" thickBot="1" x14ac:dyDescent="0.25">
      <c r="A24" s="12">
        <v>1.3</v>
      </c>
      <c r="B24" s="13" t="s">
        <v>12</v>
      </c>
      <c r="C24" s="18" t="s">
        <v>24</v>
      </c>
      <c r="D24" s="21">
        <v>0.64227473869064899</v>
      </c>
      <c r="E24" s="21">
        <v>0.67793959183673502</v>
      </c>
      <c r="F24" s="21">
        <v>0.721022710536393</v>
      </c>
      <c r="G24" s="21">
        <v>0.72513179685016205</v>
      </c>
      <c r="H24" s="21">
        <v>0.80478644151974199</v>
      </c>
      <c r="I24" s="21">
        <f>'Section B Appendix'!U24</f>
        <v>0.82851255437686</v>
      </c>
    </row>
    <row r="25" spans="1:10" s="59" customFormat="1" x14ac:dyDescent="0.2">
      <c r="A25" s="11">
        <v>4</v>
      </c>
      <c r="B25" s="61" t="s">
        <v>31</v>
      </c>
      <c r="C25" s="15" t="s">
        <v>7</v>
      </c>
      <c r="D25" s="22">
        <v>0.64500000000000002</v>
      </c>
      <c r="E25" s="22">
        <v>0.64</v>
      </c>
      <c r="F25" s="22">
        <v>0.63700000000000001</v>
      </c>
      <c r="G25" s="22">
        <v>0.63200000000000001</v>
      </c>
      <c r="H25" s="22">
        <v>0.624</v>
      </c>
      <c r="I25" s="22">
        <f>'Section B Appendix'!U25</f>
        <v>0.6073730716303325</v>
      </c>
      <c r="J25" s="71"/>
    </row>
    <row r="26" spans="1:10" s="59" customFormat="1" x14ac:dyDescent="0.2">
      <c r="A26" s="11">
        <v>4</v>
      </c>
      <c r="B26" s="62" t="s">
        <v>31</v>
      </c>
      <c r="C26" s="15" t="s">
        <v>75</v>
      </c>
      <c r="D26" s="54">
        <v>0.63709278146351123</v>
      </c>
      <c r="E26" s="54">
        <v>0.63617866485805641</v>
      </c>
      <c r="F26" s="54">
        <v>0.63265694960464891</v>
      </c>
      <c r="G26" s="54">
        <v>0.62626459143968871</v>
      </c>
      <c r="H26" s="54">
        <v>0.60680452276662933</v>
      </c>
      <c r="I26" s="54">
        <f>'Section B Appendix'!U26</f>
        <v>0.59269932756964461</v>
      </c>
      <c r="J26" s="71"/>
    </row>
    <row r="27" spans="1:10" s="59" customFormat="1" x14ac:dyDescent="0.2">
      <c r="A27" s="11">
        <v>4</v>
      </c>
      <c r="B27" s="62" t="s">
        <v>31</v>
      </c>
      <c r="C27" s="15" t="s">
        <v>58</v>
      </c>
      <c r="D27" s="54" t="s">
        <v>1</v>
      </c>
      <c r="E27" s="54" t="s">
        <v>1</v>
      </c>
      <c r="F27" s="54" t="s">
        <v>1</v>
      </c>
      <c r="G27" s="54" t="s">
        <v>1</v>
      </c>
      <c r="H27" s="54">
        <v>0.437</v>
      </c>
      <c r="I27" s="54">
        <f>'Section B Appendix'!U27</f>
        <v>0.42443064182194618</v>
      </c>
      <c r="J27" s="71"/>
    </row>
    <row r="28" spans="1:10" s="59" customFormat="1" x14ac:dyDescent="0.2">
      <c r="A28" s="11">
        <v>4</v>
      </c>
      <c r="B28" s="62" t="s">
        <v>31</v>
      </c>
      <c r="C28" s="15" t="s">
        <v>59</v>
      </c>
      <c r="D28" s="54">
        <v>0.53700000000000003</v>
      </c>
      <c r="E28" s="54">
        <v>0.47799999999999998</v>
      </c>
      <c r="F28" s="54">
        <v>0.45500000000000002</v>
      </c>
      <c r="G28" s="54">
        <v>0.438</v>
      </c>
      <c r="H28" s="54">
        <v>0</v>
      </c>
      <c r="I28" s="54">
        <f>'Section B Appendix'!U28</f>
        <v>0</v>
      </c>
      <c r="J28" s="71"/>
    </row>
    <row r="29" spans="1:10" s="59" customFormat="1" x14ac:dyDescent="0.2">
      <c r="A29" s="11">
        <v>4</v>
      </c>
      <c r="B29" s="62" t="s">
        <v>31</v>
      </c>
      <c r="C29" s="15" t="s">
        <v>116</v>
      </c>
      <c r="D29" s="20">
        <v>0.42399999999999999</v>
      </c>
      <c r="E29" s="20">
        <v>0.48699999999999999</v>
      </c>
      <c r="F29" s="20">
        <v>0.45500000000000002</v>
      </c>
      <c r="G29" s="20">
        <v>0.45600000000000002</v>
      </c>
      <c r="H29" s="20">
        <v>0.45200000000000001</v>
      </c>
      <c r="I29" s="20">
        <f>'Section B Appendix'!U29</f>
        <v>0.39197930142302717</v>
      </c>
      <c r="J29" s="71"/>
    </row>
    <row r="30" spans="1:10" s="59" customFormat="1" x14ac:dyDescent="0.2">
      <c r="A30" s="11">
        <v>4</v>
      </c>
      <c r="B30" s="62" t="s">
        <v>31</v>
      </c>
      <c r="C30" s="15" t="s">
        <v>68</v>
      </c>
      <c r="D30" s="20">
        <v>0.73399999999999999</v>
      </c>
      <c r="E30" s="20">
        <v>0.72899999999999998</v>
      </c>
      <c r="F30" s="20">
        <v>0.73399999999999999</v>
      </c>
      <c r="G30" s="20">
        <v>0.73199999999999998</v>
      </c>
      <c r="H30" s="20">
        <v>0.77500000000000002</v>
      </c>
      <c r="I30" s="20">
        <f>'Section B Appendix'!U30</f>
        <v>0.74875621890547261</v>
      </c>
      <c r="J30" s="71"/>
    </row>
    <row r="31" spans="1:10" s="59" customFormat="1" x14ac:dyDescent="0.2">
      <c r="A31" s="11">
        <v>4</v>
      </c>
      <c r="B31" s="62" t="s">
        <v>31</v>
      </c>
      <c r="C31" s="14" t="s">
        <v>23</v>
      </c>
      <c r="D31" s="20" t="s">
        <v>1</v>
      </c>
      <c r="E31" s="20" t="s">
        <v>1</v>
      </c>
      <c r="F31" s="20" t="s">
        <v>1</v>
      </c>
      <c r="G31" s="20">
        <v>0.82699999999999996</v>
      </c>
      <c r="H31" s="20">
        <v>0.83099999999999996</v>
      </c>
      <c r="I31" s="20">
        <f>'Section B Appendix'!U31</f>
        <v>0.84414668547249649</v>
      </c>
      <c r="J31" s="71"/>
    </row>
    <row r="32" spans="1:10" s="59" customFormat="1" ht="13.5" thickBot="1" x14ac:dyDescent="0.25">
      <c r="A32" s="12">
        <v>4</v>
      </c>
      <c r="B32" s="63" t="s">
        <v>31</v>
      </c>
      <c r="C32" s="300" t="s">
        <v>24</v>
      </c>
      <c r="D32" s="21">
        <v>0.77100000000000002</v>
      </c>
      <c r="E32" s="21">
        <v>0.74199999999999999</v>
      </c>
      <c r="F32" s="21">
        <v>0.75600000000000001</v>
      </c>
      <c r="G32" s="21">
        <v>0.33300000000000002</v>
      </c>
      <c r="H32" s="21">
        <v>0.30399999999999999</v>
      </c>
      <c r="I32" s="21">
        <f>'Section B Appendix'!U32</f>
        <v>0.4</v>
      </c>
      <c r="J32" s="71"/>
    </row>
    <row r="33" spans="1:9" x14ac:dyDescent="0.2">
      <c r="A33" s="11">
        <v>1.5</v>
      </c>
      <c r="B33" s="61" t="s">
        <v>77</v>
      </c>
      <c r="C33" s="15" t="s">
        <v>7</v>
      </c>
      <c r="D33" s="22">
        <v>0.61768082663605051</v>
      </c>
      <c r="E33" s="22">
        <v>0.61764705882352944</v>
      </c>
      <c r="F33" s="22">
        <v>0.62965964343598058</v>
      </c>
      <c r="G33" s="22">
        <v>0.65216170690623243</v>
      </c>
      <c r="H33" s="22">
        <v>0.65217391304347827</v>
      </c>
      <c r="I33" s="22">
        <f>'Section B Appendix'!U33</f>
        <v>0.64387291981845685</v>
      </c>
    </row>
    <row r="34" spans="1:9" s="3" customFormat="1" x14ac:dyDescent="0.2">
      <c r="A34" s="11">
        <v>1.5</v>
      </c>
      <c r="B34" s="62" t="s">
        <v>77</v>
      </c>
      <c r="C34" s="15" t="s">
        <v>75</v>
      </c>
      <c r="D34" s="54">
        <v>0.61086695964842186</v>
      </c>
      <c r="E34" s="54">
        <v>0.61622041133100502</v>
      </c>
      <c r="F34" s="54">
        <v>0.62237495227185946</v>
      </c>
      <c r="G34" s="54">
        <v>0.650767987065481</v>
      </c>
      <c r="H34" s="54">
        <v>0.65708154506437766</v>
      </c>
      <c r="I34" s="54">
        <f>'Section B Appendix'!U34</f>
        <v>0.64873277012005337</v>
      </c>
    </row>
    <row r="35" spans="1:9" s="59" customFormat="1" x14ac:dyDescent="0.2">
      <c r="A35" s="11">
        <v>1.5</v>
      </c>
      <c r="B35" s="62" t="s">
        <v>77</v>
      </c>
      <c r="C35" s="15" t="s">
        <v>58</v>
      </c>
      <c r="D35" s="54" t="s">
        <v>1</v>
      </c>
      <c r="E35" s="54" t="s">
        <v>1</v>
      </c>
      <c r="F35" s="54" t="s">
        <v>1</v>
      </c>
      <c r="G35" s="54" t="s">
        <v>1</v>
      </c>
      <c r="H35" s="54">
        <v>0.61403508771929827</v>
      </c>
      <c r="I35" s="54">
        <f>'Section B Appendix'!U35</f>
        <v>0.61711711711711714</v>
      </c>
    </row>
    <row r="36" spans="1:9" s="59" customFormat="1" x14ac:dyDescent="0.2">
      <c r="A36" s="11">
        <v>1.5</v>
      </c>
      <c r="B36" s="62" t="s">
        <v>77</v>
      </c>
      <c r="C36" s="15" t="s">
        <v>59</v>
      </c>
      <c r="D36" s="54">
        <v>0.69458128078817738</v>
      </c>
      <c r="E36" s="54">
        <v>0.56201550387596899</v>
      </c>
      <c r="F36" s="54">
        <v>0.59482758620689657</v>
      </c>
      <c r="G36" s="54">
        <v>0.62916666666666665</v>
      </c>
      <c r="H36" s="54">
        <v>0.90909090909090906</v>
      </c>
      <c r="I36" s="54">
        <f>'Section B Appendix'!U36</f>
        <v>1</v>
      </c>
    </row>
    <row r="37" spans="1:9" x14ac:dyDescent="0.2">
      <c r="A37" s="11">
        <v>1.5</v>
      </c>
      <c r="B37" s="62" t="s">
        <v>77</v>
      </c>
      <c r="C37" s="15" t="s">
        <v>116</v>
      </c>
      <c r="D37" s="20">
        <v>0.60992907801418395</v>
      </c>
      <c r="E37" s="20">
        <v>0.63758389261744997</v>
      </c>
      <c r="F37" s="20">
        <v>0.70552147239263796</v>
      </c>
      <c r="G37" s="20">
        <v>0.62921348314606695</v>
      </c>
      <c r="H37" s="20">
        <v>0.623529411764706</v>
      </c>
      <c r="I37" s="20">
        <f>'Section B Appendix'!U37</f>
        <v>0.61375661375661394</v>
      </c>
    </row>
    <row r="38" spans="1:9" s="3" customFormat="1" x14ac:dyDescent="0.2">
      <c r="A38" s="11">
        <v>2.5</v>
      </c>
      <c r="B38" s="62" t="s">
        <v>77</v>
      </c>
      <c r="C38" s="51" t="s">
        <v>68</v>
      </c>
      <c r="D38" s="20">
        <v>0.60784313725490202</v>
      </c>
      <c r="E38" s="20">
        <v>0.64983164983164998</v>
      </c>
      <c r="F38" s="20">
        <v>0.65124555160142295</v>
      </c>
      <c r="G38" s="20">
        <v>0.66666666666666696</v>
      </c>
      <c r="H38" s="20">
        <v>0.67253521126760596</v>
      </c>
      <c r="I38" s="20">
        <f>'Section B Appendix'!U38</f>
        <v>0.61454545454545395</v>
      </c>
    </row>
    <row r="39" spans="1:9" x14ac:dyDescent="0.2">
      <c r="A39" s="11">
        <v>1.5</v>
      </c>
      <c r="B39" s="62" t="s">
        <v>77</v>
      </c>
      <c r="C39" s="14" t="s">
        <v>23</v>
      </c>
      <c r="D39" s="20" t="s">
        <v>1</v>
      </c>
      <c r="E39" s="20" t="s">
        <v>1</v>
      </c>
      <c r="F39" s="20" t="s">
        <v>1</v>
      </c>
      <c r="G39" s="20">
        <v>0.66032608695652173</v>
      </c>
      <c r="H39" s="20">
        <v>0.6253369272237197</v>
      </c>
      <c r="I39" s="20">
        <f>'Section B Appendix'!U39</f>
        <v>0.65254237288135597</v>
      </c>
    </row>
    <row r="40" spans="1:9" ht="13.5" thickBot="1" x14ac:dyDescent="0.25">
      <c r="A40" s="12">
        <v>1.5</v>
      </c>
      <c r="B40" s="63" t="s">
        <v>77</v>
      </c>
      <c r="C40" s="300" t="s">
        <v>24</v>
      </c>
      <c r="D40" s="21">
        <v>0.6344410876132931</v>
      </c>
      <c r="E40" s="21">
        <v>0.63171355498721227</v>
      </c>
      <c r="F40" s="21">
        <v>0.65110565110565111</v>
      </c>
      <c r="G40" s="21">
        <v>0.91304347826086951</v>
      </c>
      <c r="H40" s="21">
        <v>1</v>
      </c>
      <c r="I40" s="21">
        <f>'Section B Appendix'!U40</f>
        <v>1</v>
      </c>
    </row>
    <row r="41" spans="1:9" x14ac:dyDescent="0.2">
      <c r="A41" s="11">
        <v>1.7</v>
      </c>
      <c r="B41" s="61" t="s">
        <v>32</v>
      </c>
      <c r="C41" s="15" t="s">
        <v>7</v>
      </c>
      <c r="D41" s="22">
        <v>0.81049562682215748</v>
      </c>
      <c r="E41" s="22">
        <v>0.86655405405405395</v>
      </c>
      <c r="F41" s="22">
        <v>0.87031250000000004</v>
      </c>
      <c r="G41" s="22">
        <v>0.92500000000000004</v>
      </c>
      <c r="H41" s="22">
        <v>0.95076923076923081</v>
      </c>
      <c r="I41" s="22">
        <f>'Section B Appendix'!U41</f>
        <v>0.9516483516483516</v>
      </c>
    </row>
    <row r="42" spans="1:9" s="3" customFormat="1" x14ac:dyDescent="0.2">
      <c r="A42" s="11">
        <v>1.7</v>
      </c>
      <c r="B42" s="62" t="s">
        <v>32</v>
      </c>
      <c r="C42" s="15" t="s">
        <v>75</v>
      </c>
      <c r="D42" s="54">
        <v>0.80894308943089432</v>
      </c>
      <c r="E42" s="54">
        <v>0.85</v>
      </c>
      <c r="F42" s="54">
        <v>0.8794642857142857</v>
      </c>
      <c r="G42" s="54">
        <v>0.92183908045977014</v>
      </c>
      <c r="H42" s="54">
        <v>0.95348837209302328</v>
      </c>
      <c r="I42" s="54">
        <f>'Section B Appendix'!U42</f>
        <v>0.9563758389261745</v>
      </c>
    </row>
    <row r="43" spans="1:9" s="59" customFormat="1" x14ac:dyDescent="0.2">
      <c r="A43" s="11">
        <v>1.7</v>
      </c>
      <c r="B43" s="62" t="s">
        <v>32</v>
      </c>
      <c r="C43" s="15" t="s">
        <v>58</v>
      </c>
      <c r="D43" s="54" t="s">
        <v>1</v>
      </c>
      <c r="E43" s="54" t="s">
        <v>1</v>
      </c>
      <c r="F43" s="54" t="s">
        <v>1</v>
      </c>
      <c r="G43" s="54" t="s">
        <v>1</v>
      </c>
      <c r="H43" s="54">
        <v>1</v>
      </c>
      <c r="I43" s="54">
        <f>'Section B Appendix'!U43</f>
        <v>0.90322580645161299</v>
      </c>
    </row>
    <row r="44" spans="1:9" s="59" customFormat="1" x14ac:dyDescent="0.2">
      <c r="A44" s="11">
        <v>1.7</v>
      </c>
      <c r="B44" s="62" t="s">
        <v>32</v>
      </c>
      <c r="C44" s="15" t="s">
        <v>59</v>
      </c>
      <c r="D44" s="54">
        <v>0.82499999999999996</v>
      </c>
      <c r="E44" s="54">
        <v>0.93939393939393945</v>
      </c>
      <c r="F44" s="54">
        <v>0.90909090909090906</v>
      </c>
      <c r="G44" s="54">
        <v>0.93500000000000005</v>
      </c>
      <c r="H44" s="54">
        <v>1</v>
      </c>
      <c r="I44" s="54">
        <f>'Section B Appendix'!U44</f>
        <v>1</v>
      </c>
    </row>
    <row r="45" spans="1:9" x14ac:dyDescent="0.2">
      <c r="A45" s="11">
        <v>1.7</v>
      </c>
      <c r="B45" s="62" t="s">
        <v>32</v>
      </c>
      <c r="C45" s="14" t="s">
        <v>23</v>
      </c>
      <c r="D45" s="20" t="s">
        <v>1</v>
      </c>
      <c r="E45" s="20" t="s">
        <v>1</v>
      </c>
      <c r="F45" s="20" t="s">
        <v>1</v>
      </c>
      <c r="G45" s="20">
        <v>1</v>
      </c>
      <c r="H45" s="20">
        <v>0.95454545454545503</v>
      </c>
      <c r="I45" s="20">
        <f>'Section B Appendix'!U45</f>
        <v>0.93442622950819698</v>
      </c>
    </row>
    <row r="46" spans="1:9" ht="13.5" thickBot="1" x14ac:dyDescent="0.25">
      <c r="A46" s="12">
        <v>1.7</v>
      </c>
      <c r="B46" s="63" t="s">
        <v>32</v>
      </c>
      <c r="C46" s="300" t="s">
        <v>24</v>
      </c>
      <c r="D46" s="21">
        <v>0.82608695652173914</v>
      </c>
      <c r="E46" s="21">
        <v>0.86153846153846203</v>
      </c>
      <c r="F46" s="21">
        <v>0.90140845070422504</v>
      </c>
      <c r="G46" s="21">
        <v>0.83333333333333337</v>
      </c>
      <c r="H46" s="21">
        <v>0.71428571428571397</v>
      </c>
      <c r="I46" s="21" t="str">
        <f>'Section B Appendix'!U46</f>
        <v>N/A</v>
      </c>
    </row>
    <row r="48" spans="1:9" x14ac:dyDescent="0.2">
      <c r="B48" s="56" t="s">
        <v>139</v>
      </c>
      <c r="D48" s="56"/>
      <c r="E48" s="56"/>
      <c r="F48" s="56"/>
      <c r="G48" s="56"/>
      <c r="H48" s="56"/>
      <c r="I48" s="56"/>
    </row>
    <row r="49" spans="2:9" x14ac:dyDescent="0.2">
      <c r="B49" s="56" t="s">
        <v>140</v>
      </c>
      <c r="D49" s="56"/>
      <c r="E49" s="56"/>
      <c r="F49" s="56"/>
      <c r="G49" s="56"/>
      <c r="H49" s="56"/>
      <c r="I49" s="56"/>
    </row>
    <row r="50" spans="2:9" x14ac:dyDescent="0.2">
      <c r="B50" s="38" t="s">
        <v>141</v>
      </c>
    </row>
    <row r="51" spans="2:9" x14ac:dyDescent="0.2">
      <c r="B51" s="6" t="s">
        <v>29</v>
      </c>
    </row>
    <row r="52" spans="2:9" x14ac:dyDescent="0.2">
      <c r="B52" s="6" t="s">
        <v>76</v>
      </c>
    </row>
  </sheetData>
  <printOptions horizontalCentered="1"/>
  <pageMargins left="0.25" right="0.25" top="0.75" bottom="0.75" header="0.3" footer="0.3"/>
  <pageSetup scale="76" fitToWidth="0" orientation="landscape" horizontalDpi="300" verticalDpi="300" r:id="rId1"/>
  <headerFooter alignWithMargins="0">
    <oddHeader>&amp;C&amp;8Texas Department of Family and Protective Services</oddHeader>
    <oddFooter>&amp;L&amp;8Data Source:  IMPACT Data Warehouse&amp;C&amp;8&amp;P of &amp;N&amp;R&amp;8Data and Decision Support
FY16 - FY20 Data as of November 7th Following End of Each Fiscal Year
Section A FY21 Data as of 7/7/2021 Section B and C FY21 data as of  6/7/2021 
Log 103031 (dD)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3E79-6873-4CE0-BD4C-EB98C25954B8}">
  <dimension ref="A1:J18"/>
  <sheetViews>
    <sheetView zoomScaleNormal="100" workbookViewId="0">
      <selection activeCell="I1" sqref="I1"/>
    </sheetView>
  </sheetViews>
  <sheetFormatPr defaultColWidth="8.85546875" defaultRowHeight="12.75" x14ac:dyDescent="0.2"/>
  <cols>
    <col min="1" max="1" width="7.7109375" style="130" bestFit="1" customWidth="1"/>
    <col min="2" max="2" width="57.42578125" style="59" customWidth="1"/>
    <col min="3" max="3" width="16.42578125" style="59" bestFit="1" customWidth="1"/>
    <col min="4" max="7" width="9.85546875" style="59" customWidth="1"/>
    <col min="8" max="8" width="11.42578125" style="59" bestFit="1" customWidth="1"/>
    <col min="9" max="9" width="17.140625" style="59" customWidth="1"/>
    <col min="10" max="11" width="11.85546875" style="59" customWidth="1"/>
    <col min="12" max="12" width="12.7109375" style="59" customWidth="1"/>
    <col min="13" max="15" width="11.85546875" style="59" customWidth="1"/>
    <col min="16" max="16" width="12" style="59" customWidth="1"/>
    <col min="17" max="19" width="11.85546875" style="59" customWidth="1"/>
    <col min="20" max="20" width="12" style="59" customWidth="1"/>
    <col min="21" max="21" width="11.85546875" style="59" customWidth="1"/>
    <col min="22" max="16384" width="8.85546875" style="59"/>
  </cols>
  <sheetData>
    <row r="1" spans="1:10" ht="15.75" x14ac:dyDescent="0.25">
      <c r="A1" s="166" t="s">
        <v>123</v>
      </c>
      <c r="B1" s="167"/>
      <c r="C1" s="167"/>
      <c r="D1" s="167"/>
      <c r="E1" s="167"/>
      <c r="F1" s="167"/>
      <c r="G1" s="167"/>
      <c r="H1" s="168"/>
      <c r="I1" s="168"/>
    </row>
    <row r="2" spans="1:10" ht="13.5" thickBot="1" x14ac:dyDescent="0.25">
      <c r="A2" s="169" t="s">
        <v>0</v>
      </c>
      <c r="B2" s="170" t="s">
        <v>4</v>
      </c>
      <c r="C2" s="170" t="s">
        <v>30</v>
      </c>
      <c r="D2" s="171" t="s">
        <v>9</v>
      </c>
      <c r="E2" s="171" t="s">
        <v>13</v>
      </c>
      <c r="F2" s="171" t="s">
        <v>22</v>
      </c>
      <c r="G2" s="171" t="s">
        <v>51</v>
      </c>
      <c r="H2" s="171" t="s">
        <v>111</v>
      </c>
      <c r="I2" s="171" t="s">
        <v>120</v>
      </c>
    </row>
    <row r="3" spans="1:10" x14ac:dyDescent="0.2">
      <c r="A3" s="126">
        <v>2.2999999999999998</v>
      </c>
      <c r="B3" s="16" t="s">
        <v>69</v>
      </c>
      <c r="C3" s="17" t="s">
        <v>126</v>
      </c>
      <c r="D3" s="22">
        <f>'Section C Appendix'!F3</f>
        <v>0.83183971668745904</v>
      </c>
      <c r="E3" s="22">
        <f>'Section C Appendix'!I3</f>
        <v>0.85123225283979997</v>
      </c>
      <c r="F3" s="22">
        <f>'Section C Appendix'!L3</f>
        <v>0.85961183700080701</v>
      </c>
      <c r="G3" s="22">
        <f>'Section C Appendix'!O3</f>
        <v>0.86208320411928696</v>
      </c>
      <c r="H3" s="22">
        <f>'Section C Appendix'!R3</f>
        <v>0.86413838299109402</v>
      </c>
      <c r="I3" s="22">
        <f>'Section C Appendix'!U3</f>
        <v>0.86203021674943403</v>
      </c>
    </row>
    <row r="4" spans="1:10" x14ac:dyDescent="0.2">
      <c r="A4" s="128">
        <v>2.2999999999999998</v>
      </c>
      <c r="B4" s="32" t="s">
        <v>69</v>
      </c>
      <c r="C4" s="19" t="s">
        <v>52</v>
      </c>
      <c r="D4" s="20">
        <f>'Section C Appendix'!F4</f>
        <v>0.83425786726746687</v>
      </c>
      <c r="E4" s="20">
        <f>'Section C Appendix'!I4</f>
        <v>0.85318270092678938</v>
      </c>
      <c r="F4" s="20">
        <f>'Section C Appendix'!L4</f>
        <v>0.86180625714855885</v>
      </c>
      <c r="G4" s="20">
        <f>'Section C Appendix'!O4</f>
        <v>0.86409348398344543</v>
      </c>
      <c r="H4" s="20">
        <f>'Section C Appendix'!R4</f>
        <v>0.86568199105907873</v>
      </c>
      <c r="I4" s="20">
        <f>'Section C Appendix'!U4</f>
        <v>0.86351697914745507</v>
      </c>
    </row>
    <row r="5" spans="1:10" x14ac:dyDescent="0.2">
      <c r="A5" s="128">
        <v>2.2999999999999998</v>
      </c>
      <c r="B5" s="32" t="s">
        <v>69</v>
      </c>
      <c r="C5" s="19" t="s">
        <v>26</v>
      </c>
      <c r="D5" s="195">
        <f>'Section C Appendix'!F5</f>
        <v>0.85477399177609503</v>
      </c>
      <c r="E5" s="195">
        <f>'Section C Appendix'!I5</f>
        <v>0.87521170808599102</v>
      </c>
      <c r="F5" s="195">
        <f>'Section C Appendix'!L5</f>
        <v>0.86478628591145601</v>
      </c>
      <c r="G5" s="195">
        <f>'Section C Appendix'!O5</f>
        <v>0.86061983934723496</v>
      </c>
      <c r="H5" s="195">
        <f>'Section C Appendix'!R5</f>
        <v>0.86693027285810798</v>
      </c>
      <c r="I5" s="195">
        <f>'Section C Appendix'!U5</f>
        <v>0.88187694836348895</v>
      </c>
    </row>
    <row r="6" spans="1:10" ht="13.5" thickBot="1" x14ac:dyDescent="0.25">
      <c r="A6" s="129">
        <v>2.2999999999999998</v>
      </c>
      <c r="B6" s="13" t="s">
        <v>69</v>
      </c>
      <c r="C6" s="18" t="s">
        <v>130</v>
      </c>
      <c r="D6" s="21">
        <f>'Section C Appendix'!F6</f>
        <v>0.78848343125888398</v>
      </c>
      <c r="E6" s="21">
        <f>'Section C Appendix'!I6</f>
        <v>0.80933674548340695</v>
      </c>
      <c r="F6" s="21">
        <f>'Section C Appendix'!L6</f>
        <v>0.822555420470934</v>
      </c>
      <c r="G6" s="21">
        <f>'Section C Appendix'!O6</f>
        <v>0.83215454047579296</v>
      </c>
      <c r="H6" s="21">
        <f>'Section C Appendix'!R6</f>
        <v>0.83937737161370995</v>
      </c>
      <c r="I6" s="21">
        <f>'Section C Appendix'!U6</f>
        <v>0.82558906162202705</v>
      </c>
    </row>
    <row r="7" spans="1:10" x14ac:dyDescent="0.2">
      <c r="A7" s="126">
        <v>2.7</v>
      </c>
      <c r="B7" s="124" t="s">
        <v>70</v>
      </c>
      <c r="C7" s="125" t="s">
        <v>126</v>
      </c>
      <c r="D7" s="22">
        <f>'Section C Appendix'!F7</f>
        <v>0.66452074391988603</v>
      </c>
      <c r="E7" s="22">
        <f>'Section C Appendix'!I7</f>
        <v>0.75520833333333304</v>
      </c>
      <c r="F7" s="22">
        <f>'Section C Appendix'!L7</f>
        <v>0.80469897209985297</v>
      </c>
      <c r="G7" s="22">
        <f>'Section C Appendix'!O7</f>
        <v>0.82142857142857095</v>
      </c>
      <c r="H7" s="22">
        <f>'Section C Appendix'!R7</f>
        <v>0.88217054263565886</v>
      </c>
      <c r="I7" s="22">
        <f>'Section C Appendix'!U7</f>
        <v>0.90262582056892782</v>
      </c>
    </row>
    <row r="8" spans="1:10" x14ac:dyDescent="0.2">
      <c r="A8" s="127">
        <v>2.7</v>
      </c>
      <c r="B8" s="32" t="s">
        <v>70</v>
      </c>
      <c r="C8" s="19" t="s">
        <v>52</v>
      </c>
      <c r="D8" s="20">
        <f>'Section C Appendix'!F8</f>
        <v>0.66477272727272729</v>
      </c>
      <c r="E8" s="20">
        <f>'Section C Appendix'!I8</f>
        <v>0.74528301886792447</v>
      </c>
      <c r="F8" s="20">
        <f>'Section C Appendix'!L8</f>
        <v>0.80514096185737982</v>
      </c>
      <c r="G8" s="20">
        <f>'Section C Appendix'!O8</f>
        <v>0.81952420016406891</v>
      </c>
      <c r="H8" s="20">
        <f>'Section C Appendix'!R8</f>
        <v>0.88898836168307971</v>
      </c>
      <c r="I8" s="20">
        <f>'Section C Appendix'!U8</f>
        <v>0.89500000000000002</v>
      </c>
    </row>
    <row r="9" spans="1:10" x14ac:dyDescent="0.2">
      <c r="A9" s="128">
        <v>2.7</v>
      </c>
      <c r="B9" s="32" t="s">
        <v>70</v>
      </c>
      <c r="C9" s="19" t="s">
        <v>26</v>
      </c>
      <c r="D9" s="195">
        <f>'Section C Appendix'!F9</f>
        <v>0.67500000000000004</v>
      </c>
      <c r="E9" s="195">
        <f>'Section C Appendix'!I9</f>
        <v>0.87234042553191504</v>
      </c>
      <c r="F9" s="195">
        <f>'Section C Appendix'!L9</f>
        <v>0.92307692307692302</v>
      </c>
      <c r="G9" s="195">
        <f>'Section C Appendix'!O9</f>
        <v>0.92156862745098</v>
      </c>
      <c r="H9" s="195">
        <f>'Section C Appendix'!R9</f>
        <v>0.88709677419354804</v>
      </c>
      <c r="I9" s="195">
        <f>'Section C Appendix'!U9</f>
        <v>1</v>
      </c>
    </row>
    <row r="10" spans="1:10" ht="13.5" thickBot="1" x14ac:dyDescent="0.25">
      <c r="A10" s="129">
        <v>2.7</v>
      </c>
      <c r="B10" s="13" t="s">
        <v>70</v>
      </c>
      <c r="C10" s="18" t="s">
        <v>130</v>
      </c>
      <c r="D10" s="21">
        <f>'Section C Appendix'!F10</f>
        <v>0.65873015873015905</v>
      </c>
      <c r="E10" s="21">
        <f>'Section C Appendix'!I10</f>
        <v>0.80152671755725202</v>
      </c>
      <c r="F10" s="21">
        <f>'Section C Appendix'!L10</f>
        <v>0.76068376068376098</v>
      </c>
      <c r="G10" s="21">
        <f>'Section C Appendix'!O10</f>
        <v>0.79411764705882304</v>
      </c>
      <c r="H10" s="21">
        <f>'Section C Appendix'!R10</f>
        <v>0.81081081081081097</v>
      </c>
      <c r="I10" s="21">
        <f>'Section C Appendix'!U10</f>
        <v>0.931506849315068</v>
      </c>
    </row>
    <row r="11" spans="1:10" x14ac:dyDescent="0.2">
      <c r="A11" s="131" t="s">
        <v>57</v>
      </c>
      <c r="B11" s="16" t="s">
        <v>71</v>
      </c>
      <c r="C11" s="17" t="s">
        <v>126</v>
      </c>
      <c r="D11" s="22">
        <f>'Section C Appendix'!F11</f>
        <v>0.39951706728130831</v>
      </c>
      <c r="E11" s="22">
        <f>'Section C Appendix'!I11</f>
        <v>0.42855636957782112</v>
      </c>
      <c r="F11" s="22">
        <f>'Section C Appendix'!L11</f>
        <v>0.41535263398063177</v>
      </c>
      <c r="G11" s="22">
        <f>'Section C Appendix'!O11</f>
        <v>0.43567349680886797</v>
      </c>
      <c r="H11" s="22">
        <f>'Section C Appendix'!R11</f>
        <v>0.46094193304331377</v>
      </c>
      <c r="I11" s="22">
        <f>'Section C Appendix'!U11</f>
        <v>0.48116677235256816</v>
      </c>
    </row>
    <row r="12" spans="1:10" x14ac:dyDescent="0.2">
      <c r="A12" s="127" t="s">
        <v>57</v>
      </c>
      <c r="B12" s="10" t="s">
        <v>71</v>
      </c>
      <c r="C12" s="14" t="s">
        <v>52</v>
      </c>
      <c r="D12" s="20">
        <f>'Section C Appendix'!F12</f>
        <v>0.41156027071520029</v>
      </c>
      <c r="E12" s="20">
        <f>'Section C Appendix'!I12</f>
        <v>0.4418631868453391</v>
      </c>
      <c r="F12" s="20">
        <f>'Section C Appendix'!L12</f>
        <v>0.42580499887412743</v>
      </c>
      <c r="G12" s="20">
        <f>'Section C Appendix'!O12</f>
        <v>0.44456907833239856</v>
      </c>
      <c r="H12" s="20">
        <f>'Section C Appendix'!R12</f>
        <v>0.47435624600978932</v>
      </c>
      <c r="I12" s="20">
        <f>'Section C Appendix'!U12</f>
        <v>0.49870429023898649</v>
      </c>
    </row>
    <row r="13" spans="1:10" x14ac:dyDescent="0.2">
      <c r="A13" s="128" t="s">
        <v>57</v>
      </c>
      <c r="B13" s="19" t="s">
        <v>71</v>
      </c>
      <c r="C13" s="52" t="s">
        <v>26</v>
      </c>
      <c r="D13" s="195">
        <f>'Section C Appendix'!F13</f>
        <v>0.46769662921348315</v>
      </c>
      <c r="E13" s="195">
        <f>'Section C Appendix'!I13</f>
        <v>0.47878787878787876</v>
      </c>
      <c r="F13" s="333">
        <f>'Section C Appendix'!L13</f>
        <v>0.46186440677966101</v>
      </c>
      <c r="G13" s="195">
        <f>'Section C Appendix'!O13</f>
        <v>0.54054054054054057</v>
      </c>
      <c r="H13" s="195">
        <f>'Section C Appendix'!R13</f>
        <v>0.50058479532163702</v>
      </c>
      <c r="I13" s="195">
        <f>'Section C Appendix'!U13</f>
        <v>0.46153846153846201</v>
      </c>
    </row>
    <row r="14" spans="1:10" ht="13.5" thickBot="1" x14ac:dyDescent="0.25">
      <c r="A14" s="129" t="s">
        <v>57</v>
      </c>
      <c r="B14" s="18" t="s">
        <v>71</v>
      </c>
      <c r="C14" s="60" t="s">
        <v>130</v>
      </c>
      <c r="D14" s="21">
        <f>'Section C Appendix'!F14</f>
        <v>0.17763751127141569</v>
      </c>
      <c r="E14" s="21">
        <f>'Section C Appendix'!I14</f>
        <v>0.17469310670443816</v>
      </c>
      <c r="F14" s="334">
        <f>'Section C Appendix'!L14</f>
        <v>0.18916256157635469</v>
      </c>
      <c r="G14" s="21">
        <f>'Section C Appendix'!O14</f>
        <v>0.19502074688796681</v>
      </c>
      <c r="H14" s="21">
        <f>'Section C Appendix'!R14</f>
        <v>0.215621562156216</v>
      </c>
      <c r="I14" s="21">
        <f>'Section C Appendix'!U14</f>
        <v>0.25352112676056299</v>
      </c>
      <c r="J14" s="71"/>
    </row>
    <row r="16" spans="1:10" x14ac:dyDescent="0.2">
      <c r="B16" s="335" t="s">
        <v>127</v>
      </c>
    </row>
    <row r="17" spans="2:9" x14ac:dyDescent="0.2">
      <c r="B17" s="56" t="s">
        <v>136</v>
      </c>
      <c r="D17" s="56"/>
      <c r="E17" s="56"/>
      <c r="F17" s="56"/>
      <c r="G17" s="56"/>
      <c r="H17" s="56"/>
      <c r="I17" s="56"/>
    </row>
    <row r="18" spans="2:9" x14ac:dyDescent="0.2">
      <c r="B18" s="6" t="s">
        <v>129</v>
      </c>
    </row>
  </sheetData>
  <pageMargins left="0.7" right="0.7" top="0.75" bottom="0.75" header="0.3" footer="0.3"/>
  <pageSetup scale="60" orientation="portrait" horizontalDpi="1200" verticalDpi="1200" r:id="rId1"/>
  <headerFooter>
    <oddHeader>&amp;C&amp;8Texas Department of Family and Protective Services</oddHeader>
    <oddFooter>&amp;L&amp;8Data Source: IMPACT Warehouse&amp;C&amp;8&amp;P of &amp;N&amp;R&amp;8Data and Decision Support
FY16 - FY20 Data as of November 7th Following End of Each Fiscal Year
Section A FY21 Data as of 7/7/2021 Section B and C FY21 data as of  6/7/2021 
Log 103031 (dD)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DADEE-9DED-4B71-B472-5BEA6B6CB219}">
  <dimension ref="A1:O128"/>
  <sheetViews>
    <sheetView view="pageBreakPreview" zoomScale="60" zoomScaleNormal="100" workbookViewId="0"/>
  </sheetViews>
  <sheetFormatPr defaultRowHeight="12.75" x14ac:dyDescent="0.2"/>
  <cols>
    <col min="1" max="1" width="30.42578125" customWidth="1"/>
    <col min="2" max="2" width="19.85546875" customWidth="1"/>
    <col min="3" max="3" width="16.140625" customWidth="1"/>
    <col min="4" max="4" width="17.7109375" customWidth="1"/>
    <col min="5" max="5" width="17.42578125" customWidth="1"/>
    <col min="6" max="6" width="16.7109375" customWidth="1"/>
    <col min="7" max="7" width="15.85546875" customWidth="1"/>
    <col min="8" max="8" width="16.42578125" customWidth="1"/>
    <col min="9" max="9" width="17.5703125" customWidth="1"/>
    <col min="10" max="10" width="14" customWidth="1"/>
    <col min="11" max="11" width="17.5703125" customWidth="1"/>
    <col min="12" max="12" width="14.5703125" customWidth="1"/>
    <col min="13" max="13" width="15.7109375" customWidth="1"/>
  </cols>
  <sheetData>
    <row r="1" spans="1:15" s="59" customFormat="1" ht="18" x14ac:dyDescent="0.25">
      <c r="A1" s="405" t="s">
        <v>191</v>
      </c>
      <c r="B1" s="406"/>
      <c r="C1" s="406"/>
      <c r="D1" s="406"/>
    </row>
    <row r="2" spans="1:15" s="59" customFormat="1" x14ac:dyDescent="0.2"/>
    <row r="3" spans="1:15" s="59" customFormat="1" ht="15.75" x14ac:dyDescent="0.25">
      <c r="A3" s="402" t="s">
        <v>190</v>
      </c>
    </row>
    <row r="4" spans="1:15" s="59" customFormat="1" x14ac:dyDescent="0.2"/>
    <row r="5" spans="1:15" ht="15" x14ac:dyDescent="0.25">
      <c r="A5" s="337" t="s">
        <v>142</v>
      </c>
      <c r="B5" s="338"/>
      <c r="C5" s="338"/>
      <c r="D5" s="338"/>
      <c r="E5" s="338"/>
      <c r="F5" s="338"/>
      <c r="G5" s="338"/>
      <c r="H5" s="338"/>
      <c r="I5" s="338"/>
      <c r="J5" s="338"/>
      <c r="K5" s="338"/>
      <c r="L5" s="338"/>
      <c r="M5" s="338"/>
      <c r="N5" s="338"/>
      <c r="O5" s="338"/>
    </row>
    <row r="6" spans="1:15" ht="15" x14ac:dyDescent="0.25">
      <c r="A6" s="339"/>
      <c r="B6" s="338"/>
      <c r="C6" s="338"/>
      <c r="D6" s="338"/>
      <c r="E6" s="338"/>
      <c r="F6" s="338"/>
      <c r="G6" s="338"/>
      <c r="H6" s="338"/>
      <c r="I6" s="338"/>
      <c r="J6" s="338"/>
      <c r="K6" s="338"/>
      <c r="L6" s="338"/>
      <c r="M6" s="338"/>
      <c r="N6" s="338"/>
      <c r="O6" s="338"/>
    </row>
    <row r="7" spans="1:15" ht="15" x14ac:dyDescent="0.25">
      <c r="A7" s="340" t="s">
        <v>143</v>
      </c>
      <c r="B7" s="341" t="s">
        <v>144</v>
      </c>
      <c r="C7" s="341"/>
      <c r="D7" s="342" t="s">
        <v>145</v>
      </c>
      <c r="E7" s="342"/>
      <c r="F7" s="342" t="s">
        <v>146</v>
      </c>
      <c r="G7" s="342"/>
      <c r="H7" s="342" t="s">
        <v>147</v>
      </c>
      <c r="I7" s="342"/>
      <c r="J7" s="341" t="s">
        <v>148</v>
      </c>
      <c r="K7" s="341"/>
      <c r="L7" s="338"/>
      <c r="M7" s="338"/>
      <c r="N7" s="338"/>
      <c r="O7" s="338"/>
    </row>
    <row r="8" spans="1:15" ht="15" x14ac:dyDescent="0.25">
      <c r="A8" s="343"/>
      <c r="B8" s="344" t="s">
        <v>149</v>
      </c>
      <c r="C8" s="345" t="s">
        <v>150</v>
      </c>
      <c r="D8" s="345" t="s">
        <v>149</v>
      </c>
      <c r="E8" s="345" t="s">
        <v>150</v>
      </c>
      <c r="F8" s="345" t="s">
        <v>149</v>
      </c>
      <c r="G8" s="345" t="s">
        <v>150</v>
      </c>
      <c r="H8" s="345" t="s">
        <v>149</v>
      </c>
      <c r="I8" s="346" t="s">
        <v>150</v>
      </c>
      <c r="J8" s="345" t="s">
        <v>149</v>
      </c>
      <c r="K8" s="345" t="s">
        <v>150</v>
      </c>
      <c r="L8" s="338"/>
      <c r="M8" s="338"/>
      <c r="N8" s="338"/>
      <c r="O8" s="338"/>
    </row>
    <row r="9" spans="1:15" ht="15" x14ac:dyDescent="0.25">
      <c r="A9" s="343" t="s">
        <v>151</v>
      </c>
      <c r="B9" s="347"/>
      <c r="C9" s="348"/>
      <c r="D9" s="348"/>
      <c r="E9" s="348"/>
      <c r="F9" s="348"/>
      <c r="G9" s="348"/>
      <c r="H9" s="348"/>
      <c r="I9" s="348"/>
      <c r="J9" s="349"/>
      <c r="K9" s="349"/>
      <c r="L9" s="338"/>
      <c r="M9" s="338"/>
      <c r="N9" s="338"/>
      <c r="O9" s="338"/>
    </row>
    <row r="10" spans="1:15" ht="15" x14ac:dyDescent="0.25">
      <c r="A10" s="350" t="s">
        <v>152</v>
      </c>
      <c r="B10" s="351"/>
      <c r="C10" s="352"/>
      <c r="D10" s="352"/>
      <c r="E10" s="352"/>
      <c r="F10" s="352"/>
      <c r="G10" s="352"/>
      <c r="H10" s="352"/>
      <c r="I10" s="352"/>
      <c r="J10" s="352"/>
      <c r="K10" s="352"/>
      <c r="L10" s="338"/>
      <c r="M10" s="338"/>
      <c r="N10" s="338"/>
      <c r="O10" s="338"/>
    </row>
    <row r="11" spans="1:15" ht="15" x14ac:dyDescent="0.25">
      <c r="A11" s="350" t="s">
        <v>153</v>
      </c>
      <c r="B11" s="353">
        <v>3274601</v>
      </c>
      <c r="C11" s="354">
        <v>3274601</v>
      </c>
      <c r="D11" s="354">
        <v>1844474</v>
      </c>
      <c r="E11" s="354">
        <v>1844474</v>
      </c>
      <c r="F11" s="355"/>
      <c r="G11" s="355"/>
      <c r="H11" s="355"/>
      <c r="I11" s="355"/>
      <c r="J11" s="352"/>
      <c r="K11" s="352"/>
      <c r="L11" s="338"/>
      <c r="M11" s="338"/>
      <c r="N11" s="338"/>
      <c r="O11" s="338"/>
    </row>
    <row r="12" spans="1:15" ht="15" x14ac:dyDescent="0.25">
      <c r="A12" s="350" t="s">
        <v>154</v>
      </c>
      <c r="B12" s="356">
        <v>2037686.1151630112</v>
      </c>
      <c r="C12" s="354">
        <v>2934217</v>
      </c>
      <c r="D12" s="357">
        <v>1126049.6913516293</v>
      </c>
      <c r="E12" s="354">
        <v>1621418</v>
      </c>
      <c r="F12" s="357">
        <v>3011204.3925535437</v>
      </c>
      <c r="G12" s="354">
        <v>4335955</v>
      </c>
      <c r="H12" s="358">
        <v>823711.73093181453</v>
      </c>
      <c r="I12" s="359">
        <v>1185191</v>
      </c>
      <c r="J12" s="352"/>
      <c r="K12" s="352"/>
      <c r="L12" s="338"/>
      <c r="M12" s="338"/>
      <c r="N12" s="338"/>
      <c r="O12" s="338"/>
    </row>
    <row r="13" spans="1:15" ht="15" x14ac:dyDescent="0.25">
      <c r="A13" s="350" t="s">
        <v>155</v>
      </c>
      <c r="B13" s="356">
        <v>6815818.1847048011</v>
      </c>
      <c r="C13" s="354">
        <v>8498679</v>
      </c>
      <c r="D13" s="357">
        <v>3165531.6652951995</v>
      </c>
      <c r="E13" s="354">
        <v>3947020</v>
      </c>
      <c r="F13" s="355"/>
      <c r="G13" s="355"/>
      <c r="H13" s="355"/>
      <c r="I13" s="360"/>
      <c r="J13" s="352"/>
      <c r="K13" s="352"/>
      <c r="L13" s="338"/>
      <c r="M13" s="338"/>
      <c r="N13" s="338"/>
      <c r="O13" s="338"/>
    </row>
    <row r="14" spans="1:15" ht="15" x14ac:dyDescent="0.25">
      <c r="A14" s="350" t="s">
        <v>156</v>
      </c>
      <c r="B14" s="353">
        <v>2551508</v>
      </c>
      <c r="C14" s="354">
        <v>2551508</v>
      </c>
      <c r="D14" s="354">
        <v>2499999.9899999998</v>
      </c>
      <c r="E14" s="354">
        <v>2500000</v>
      </c>
      <c r="F14" s="355"/>
      <c r="G14" s="355"/>
      <c r="H14" s="355"/>
      <c r="I14" s="360"/>
      <c r="J14" s="352"/>
      <c r="K14" s="352"/>
      <c r="L14" s="338"/>
      <c r="M14" s="338"/>
      <c r="N14" s="338"/>
      <c r="O14" s="338"/>
    </row>
    <row r="15" spans="1:15" ht="15" x14ac:dyDescent="0.25">
      <c r="A15" s="350" t="s">
        <v>157</v>
      </c>
      <c r="B15" s="353">
        <v>73914</v>
      </c>
      <c r="C15" s="354">
        <v>73914</v>
      </c>
      <c r="D15" s="354">
        <v>38858</v>
      </c>
      <c r="E15" s="354">
        <v>38858</v>
      </c>
      <c r="F15" s="358">
        <v>53486</v>
      </c>
      <c r="G15" s="358">
        <v>53486</v>
      </c>
      <c r="H15" s="358">
        <v>53486</v>
      </c>
      <c r="I15" s="359">
        <v>53486</v>
      </c>
      <c r="J15" s="361"/>
      <c r="K15" s="361"/>
      <c r="L15" s="362"/>
      <c r="M15" s="362"/>
      <c r="N15" s="362"/>
      <c r="O15" s="362"/>
    </row>
    <row r="16" spans="1:15" ht="15" x14ac:dyDescent="0.25">
      <c r="A16" s="350" t="s">
        <v>158</v>
      </c>
      <c r="B16" s="353">
        <v>711636</v>
      </c>
      <c r="C16" s="354">
        <v>711636</v>
      </c>
      <c r="D16" s="354">
        <v>412183</v>
      </c>
      <c r="E16" s="354">
        <v>412183</v>
      </c>
      <c r="F16" s="355"/>
      <c r="G16" s="355"/>
      <c r="H16" s="355"/>
      <c r="I16" s="360"/>
      <c r="J16" s="352"/>
      <c r="K16" s="352"/>
      <c r="L16" s="409"/>
      <c r="M16" s="409"/>
      <c r="N16" s="409"/>
      <c r="O16" s="409"/>
    </row>
    <row r="17" spans="1:15" ht="36.75" customHeight="1" x14ac:dyDescent="0.25">
      <c r="A17" s="363" t="s">
        <v>159</v>
      </c>
      <c r="B17" s="351"/>
      <c r="C17" s="351"/>
      <c r="D17" s="351"/>
      <c r="E17" s="351"/>
      <c r="F17" s="351"/>
      <c r="G17" s="351"/>
      <c r="H17" s="351"/>
      <c r="I17" s="351"/>
      <c r="J17" s="364">
        <v>838123.69719442388</v>
      </c>
      <c r="K17" s="358">
        <v>1238275</v>
      </c>
      <c r="L17" s="409"/>
      <c r="M17" s="409"/>
      <c r="N17" s="409"/>
      <c r="O17" s="409"/>
    </row>
    <row r="18" spans="1:15" ht="15" x14ac:dyDescent="0.25">
      <c r="A18" s="343" t="s">
        <v>160</v>
      </c>
      <c r="B18" s="343"/>
      <c r="C18" s="343"/>
      <c r="D18" s="343"/>
      <c r="E18" s="343"/>
      <c r="F18" s="343"/>
      <c r="G18" s="343"/>
      <c r="H18" s="343"/>
      <c r="I18" s="343"/>
      <c r="J18" s="343"/>
      <c r="K18" s="343"/>
      <c r="L18" s="338"/>
      <c r="M18" s="338"/>
      <c r="N18" s="338"/>
      <c r="O18" s="338"/>
    </row>
    <row r="19" spans="1:15" ht="15" x14ac:dyDescent="0.25">
      <c r="A19" s="350" t="s">
        <v>161</v>
      </c>
      <c r="B19" s="365">
        <v>583616.32777025097</v>
      </c>
      <c r="C19" s="364">
        <v>986670.57</v>
      </c>
      <c r="D19" s="358">
        <v>386839.30730241031</v>
      </c>
      <c r="E19" s="366">
        <v>653996.37</v>
      </c>
      <c r="F19" s="358">
        <v>926881.58887315681</v>
      </c>
      <c r="G19" s="364">
        <v>1567000</v>
      </c>
      <c r="H19" s="358">
        <v>51460.560454348844</v>
      </c>
      <c r="I19" s="358">
        <v>87000</v>
      </c>
      <c r="J19" s="367"/>
      <c r="K19" s="367"/>
      <c r="L19" s="338"/>
      <c r="M19" s="338"/>
      <c r="N19" s="338"/>
      <c r="O19" s="338"/>
    </row>
    <row r="20" spans="1:15" ht="15" x14ac:dyDescent="0.25">
      <c r="A20" s="343" t="s">
        <v>162</v>
      </c>
      <c r="B20" s="343"/>
      <c r="C20" s="343"/>
      <c r="D20" s="343"/>
      <c r="E20" s="343"/>
      <c r="F20" s="343"/>
      <c r="G20" s="343"/>
      <c r="H20" s="343"/>
      <c r="I20" s="343"/>
      <c r="J20" s="343"/>
      <c r="K20" s="343"/>
      <c r="L20" s="368"/>
      <c r="M20" s="338"/>
      <c r="N20" s="338"/>
      <c r="O20" s="338"/>
    </row>
    <row r="21" spans="1:15" ht="15" x14ac:dyDescent="0.25">
      <c r="A21" s="350" t="s">
        <v>163</v>
      </c>
      <c r="B21" s="365">
        <v>10915.887690366424</v>
      </c>
      <c r="C21" s="368">
        <v>54011</v>
      </c>
      <c r="D21" s="369">
        <v>14687.339168253548</v>
      </c>
      <c r="E21" s="370">
        <v>72672</v>
      </c>
      <c r="F21" s="358">
        <v>34274.716396073352</v>
      </c>
      <c r="G21" s="354">
        <v>169589</v>
      </c>
      <c r="H21" s="355"/>
      <c r="I21" s="355"/>
      <c r="J21" s="367"/>
      <c r="K21" s="367"/>
      <c r="L21" s="338" t="s">
        <v>164</v>
      </c>
      <c r="M21" s="338"/>
      <c r="N21" s="338"/>
      <c r="O21" s="338"/>
    </row>
    <row r="22" spans="1:15" ht="15" x14ac:dyDescent="0.25">
      <c r="A22" s="343" t="s">
        <v>165</v>
      </c>
      <c r="B22" s="343"/>
      <c r="C22" s="343"/>
      <c r="D22" s="343"/>
      <c r="E22" s="343"/>
      <c r="F22" s="343"/>
      <c r="G22" s="343"/>
      <c r="H22" s="343"/>
      <c r="I22" s="343"/>
      <c r="J22" s="343"/>
      <c r="K22" s="343"/>
      <c r="L22" s="338"/>
      <c r="M22" s="338"/>
      <c r="N22" s="338"/>
      <c r="O22" s="338"/>
    </row>
    <row r="23" spans="1:15" ht="15" x14ac:dyDescent="0.25">
      <c r="A23" s="350" t="s">
        <v>166</v>
      </c>
      <c r="B23" s="365">
        <v>123620.99359150924</v>
      </c>
      <c r="C23" s="358">
        <v>124615.29999999999</v>
      </c>
      <c r="D23" s="358">
        <v>53518.885213476853</v>
      </c>
      <c r="E23" s="358">
        <v>53987.5</v>
      </c>
      <c r="F23" s="355"/>
      <c r="G23" s="355"/>
      <c r="H23" s="355"/>
      <c r="I23" s="360"/>
      <c r="J23" s="367"/>
      <c r="K23" s="367"/>
      <c r="L23" s="338"/>
      <c r="M23" s="338"/>
      <c r="N23" s="338"/>
      <c r="O23" s="338"/>
    </row>
    <row r="24" spans="1:15" ht="15" x14ac:dyDescent="0.25">
      <c r="A24" s="343" t="s">
        <v>167</v>
      </c>
      <c r="B24" s="343"/>
      <c r="C24" s="343"/>
      <c r="D24" s="343"/>
      <c r="E24" s="343"/>
      <c r="F24" s="343"/>
      <c r="G24" s="343"/>
      <c r="H24" s="343"/>
      <c r="I24" s="343"/>
      <c r="J24" s="343"/>
      <c r="K24" s="343"/>
      <c r="L24" s="338"/>
      <c r="M24" s="338"/>
      <c r="N24" s="338"/>
      <c r="O24" s="338"/>
    </row>
    <row r="25" spans="1:15" ht="15" x14ac:dyDescent="0.25">
      <c r="A25" s="350" t="s">
        <v>168</v>
      </c>
      <c r="B25" s="365">
        <v>127088.32164307841</v>
      </c>
      <c r="C25" s="368">
        <v>147989</v>
      </c>
      <c r="D25" s="358">
        <v>74760.072089607158</v>
      </c>
      <c r="E25" s="368">
        <v>87055</v>
      </c>
      <c r="F25" s="358">
        <v>187091.29914729536</v>
      </c>
      <c r="G25" s="368">
        <v>217860</v>
      </c>
      <c r="H25" s="358">
        <v>52878.66861743648</v>
      </c>
      <c r="I25" s="358">
        <v>61575.000000000015</v>
      </c>
      <c r="J25" s="367"/>
      <c r="K25" s="367"/>
      <c r="L25" s="338"/>
      <c r="M25" s="338"/>
      <c r="N25" s="338"/>
      <c r="O25" s="338"/>
    </row>
    <row r="26" spans="1:15" ht="15" x14ac:dyDescent="0.25">
      <c r="A26" s="350" t="s">
        <v>169</v>
      </c>
      <c r="B26" s="365">
        <v>113895.71596573375</v>
      </c>
      <c r="C26" s="371">
        <v>317708.84000000003</v>
      </c>
      <c r="D26" s="358">
        <v>39298.349581295588</v>
      </c>
      <c r="E26" s="364">
        <v>103436</v>
      </c>
      <c r="F26" s="355"/>
      <c r="G26" s="355"/>
      <c r="H26" s="355"/>
      <c r="I26" s="355"/>
      <c r="J26" s="367"/>
      <c r="K26" s="367"/>
      <c r="L26" s="338"/>
      <c r="M26" s="338"/>
      <c r="N26" s="338"/>
      <c r="O26" s="338"/>
    </row>
    <row r="27" spans="1:15" ht="15" x14ac:dyDescent="0.25">
      <c r="A27" s="343" t="s">
        <v>170</v>
      </c>
      <c r="B27" s="343"/>
      <c r="C27" s="343"/>
      <c r="D27" s="343"/>
      <c r="E27" s="343"/>
      <c r="F27" s="343"/>
      <c r="G27" s="343"/>
      <c r="H27" s="343"/>
      <c r="I27" s="343"/>
      <c r="J27" s="372"/>
      <c r="K27" s="343"/>
      <c r="L27" s="338"/>
      <c r="M27" s="338"/>
      <c r="N27" s="338"/>
      <c r="O27" s="338"/>
    </row>
    <row r="28" spans="1:15" ht="15" x14ac:dyDescent="0.25">
      <c r="A28" s="350" t="s">
        <v>171</v>
      </c>
      <c r="B28" s="365">
        <v>18771388.932903893</v>
      </c>
      <c r="C28" s="358">
        <v>49383214.840000004</v>
      </c>
      <c r="D28" s="358">
        <v>9425922.9262394086</v>
      </c>
      <c r="E28" s="358">
        <v>24951120.550000001</v>
      </c>
      <c r="F28" s="358">
        <v>22261620.742983304</v>
      </c>
      <c r="G28" s="358">
        <v>59015595.480000503</v>
      </c>
      <c r="H28" s="358">
        <v>6260753.4078734331</v>
      </c>
      <c r="I28" s="358">
        <v>16538491.28999999</v>
      </c>
      <c r="J28" s="367"/>
      <c r="K28" s="367"/>
      <c r="L28" s="338"/>
      <c r="M28" s="338"/>
      <c r="N28" s="338"/>
      <c r="O28" s="338"/>
    </row>
    <row r="29" spans="1:15" ht="15" x14ac:dyDescent="0.25">
      <c r="A29" s="350" t="s">
        <v>172</v>
      </c>
      <c r="B29" s="365">
        <v>2388300</v>
      </c>
      <c r="C29" s="358">
        <v>2388300</v>
      </c>
      <c r="D29" s="354">
        <v>1441415</v>
      </c>
      <c r="E29" s="354">
        <v>1441415</v>
      </c>
      <c r="F29" s="354">
        <v>3607212</v>
      </c>
      <c r="G29" s="354">
        <v>3607212</v>
      </c>
      <c r="H29" s="359">
        <v>999857</v>
      </c>
      <c r="I29" s="359">
        <v>999857</v>
      </c>
      <c r="J29" s="367"/>
      <c r="K29" s="367"/>
      <c r="L29" s="338"/>
      <c r="M29" s="338"/>
      <c r="N29" s="338"/>
      <c r="O29" s="338"/>
    </row>
    <row r="30" spans="1:15" ht="15" x14ac:dyDescent="0.25">
      <c r="A30" s="343" t="s">
        <v>173</v>
      </c>
      <c r="B30" s="343"/>
      <c r="C30" s="343"/>
      <c r="D30" s="343"/>
      <c r="E30" s="343"/>
      <c r="F30" s="343"/>
      <c r="G30" s="343"/>
      <c r="H30" s="343"/>
      <c r="I30" s="343"/>
      <c r="J30" s="343"/>
      <c r="K30" s="343"/>
      <c r="L30" s="338"/>
      <c r="M30" s="338"/>
      <c r="N30" s="338"/>
      <c r="O30" s="338"/>
    </row>
    <row r="31" spans="1:15" ht="15" x14ac:dyDescent="0.25">
      <c r="A31" s="350" t="s">
        <v>174</v>
      </c>
      <c r="B31" s="373"/>
      <c r="C31" s="373"/>
      <c r="D31" s="373"/>
      <c r="E31" s="373"/>
      <c r="F31" s="373"/>
      <c r="G31" s="373"/>
      <c r="H31" s="373"/>
      <c r="I31" s="373"/>
      <c r="J31" s="354">
        <v>109701.31409041515</v>
      </c>
      <c r="K31" s="354">
        <v>376013.75</v>
      </c>
      <c r="L31" s="338"/>
      <c r="M31" s="338"/>
      <c r="N31" s="338"/>
      <c r="O31" s="338"/>
    </row>
    <row r="32" spans="1:15" ht="63" customHeight="1" x14ac:dyDescent="0.25">
      <c r="A32" s="363" t="s">
        <v>175</v>
      </c>
      <c r="B32" s="373"/>
      <c r="C32" s="373"/>
      <c r="D32" s="373"/>
      <c r="E32" s="373"/>
      <c r="F32" s="373"/>
      <c r="G32" s="373"/>
      <c r="H32" s="373"/>
      <c r="I32" s="373"/>
      <c r="J32" s="354">
        <v>357575.82133027184</v>
      </c>
      <c r="K32" s="354">
        <v>792957.91999999993</v>
      </c>
      <c r="L32" s="338"/>
      <c r="M32" s="338"/>
      <c r="N32" s="338"/>
      <c r="O32" s="338"/>
    </row>
    <row r="33" spans="1:15" ht="15" x14ac:dyDescent="0.25">
      <c r="A33" s="343" t="s">
        <v>176</v>
      </c>
      <c r="B33" s="343"/>
      <c r="C33" s="343"/>
      <c r="D33" s="343"/>
      <c r="E33" s="343"/>
      <c r="F33" s="343"/>
      <c r="G33" s="343"/>
      <c r="H33" s="343"/>
      <c r="I33" s="343"/>
      <c r="J33" s="343"/>
      <c r="K33" s="343"/>
      <c r="L33" s="338"/>
      <c r="M33" s="338"/>
      <c r="N33" s="338"/>
      <c r="O33" s="338"/>
    </row>
    <row r="34" spans="1:15" ht="42" customHeight="1" x14ac:dyDescent="0.25">
      <c r="A34" s="363" t="s">
        <v>177</v>
      </c>
      <c r="B34" s="373"/>
      <c r="C34" s="373"/>
      <c r="D34" s="373"/>
      <c r="E34" s="373"/>
      <c r="F34" s="373"/>
      <c r="G34" s="373"/>
      <c r="H34" s="373"/>
      <c r="I34" s="373"/>
      <c r="J34" s="354">
        <v>70153.699046188092</v>
      </c>
      <c r="K34" s="353">
        <v>75125</v>
      </c>
      <c r="L34" s="338"/>
      <c r="M34" s="338"/>
      <c r="N34" s="338"/>
      <c r="O34" s="338"/>
    </row>
    <row r="35" spans="1:15" ht="15" x14ac:dyDescent="0.25">
      <c r="A35" s="343" t="s">
        <v>178</v>
      </c>
      <c r="B35" s="343"/>
      <c r="C35" s="343"/>
      <c r="D35" s="343"/>
      <c r="E35" s="343"/>
      <c r="F35" s="343"/>
      <c r="G35" s="343"/>
      <c r="H35" s="343"/>
      <c r="I35" s="343"/>
      <c r="J35" s="343"/>
      <c r="K35" s="343"/>
      <c r="L35" s="338"/>
      <c r="M35" s="338"/>
      <c r="N35" s="338"/>
      <c r="O35" s="338"/>
    </row>
    <row r="36" spans="1:15" ht="33.75" customHeight="1" x14ac:dyDescent="0.25">
      <c r="A36" s="363" t="s">
        <v>179</v>
      </c>
      <c r="B36" s="373"/>
      <c r="C36" s="373"/>
      <c r="D36" s="373"/>
      <c r="E36" s="373"/>
      <c r="F36" s="373"/>
      <c r="G36" s="373"/>
      <c r="H36" s="373"/>
      <c r="I36" s="373"/>
      <c r="J36" s="354">
        <v>29337.967524802276</v>
      </c>
      <c r="K36" s="353">
        <v>72448</v>
      </c>
      <c r="L36" s="338"/>
      <c r="M36" s="338"/>
      <c r="N36" s="338"/>
      <c r="O36" s="338"/>
    </row>
    <row r="37" spans="1:15" ht="15" x14ac:dyDescent="0.25">
      <c r="A37" s="374" t="s">
        <v>180</v>
      </c>
      <c r="B37" s="375">
        <f>SUM(B10:B17,B19,B21,B23,B25:B26,B28:B29,B31:B32,B34,B36)</f>
        <v>37583989.479432642</v>
      </c>
      <c r="C37" s="375">
        <f t="shared" ref="C37:K37" si="0">SUM(C10:C17,C19,C21,C23,C25:C26,C28:C29,C31:C32,C34,C36)</f>
        <v>71447064.550000012</v>
      </c>
      <c r="D37" s="375">
        <f t="shared" si="0"/>
        <v>20523538.226241283</v>
      </c>
      <c r="E37" s="375">
        <f t="shared" si="0"/>
        <v>37727635.420000002</v>
      </c>
      <c r="F37" s="375">
        <f t="shared" si="0"/>
        <v>30081770.739953373</v>
      </c>
      <c r="G37" s="375">
        <f t="shared" si="0"/>
        <v>68966697.480000496</v>
      </c>
      <c r="H37" s="375">
        <f t="shared" si="0"/>
        <v>8242147.3678770326</v>
      </c>
      <c r="I37" s="375">
        <f t="shared" si="0"/>
        <v>18925600.289999992</v>
      </c>
      <c r="J37" s="375">
        <f t="shared" si="0"/>
        <v>1404892.4991861011</v>
      </c>
      <c r="K37" s="375">
        <f t="shared" si="0"/>
        <v>2554819.67</v>
      </c>
      <c r="L37" s="338"/>
      <c r="M37" s="338"/>
      <c r="N37" s="338"/>
      <c r="O37" s="338"/>
    </row>
    <row r="38" spans="1:15" ht="15" x14ac:dyDescent="0.25">
      <c r="A38" s="339"/>
      <c r="B38" s="376" t="s">
        <v>149</v>
      </c>
      <c r="C38" s="376" t="s">
        <v>150</v>
      </c>
      <c r="D38" s="368"/>
      <c r="E38" s="368"/>
      <c r="F38" s="368"/>
      <c r="G38" s="368"/>
      <c r="H38" s="368"/>
      <c r="I38" s="377" t="s">
        <v>164</v>
      </c>
      <c r="J38" s="368"/>
      <c r="K38" s="368"/>
      <c r="L38" s="338"/>
      <c r="M38" s="338"/>
      <c r="N38" s="338"/>
      <c r="O38" s="338"/>
    </row>
    <row r="39" spans="1:15" ht="15" x14ac:dyDescent="0.25">
      <c r="A39" s="378" t="s">
        <v>181</v>
      </c>
      <c r="B39" s="379">
        <f>+B37+D37+F37+H37+J37</f>
        <v>97836338.312690437</v>
      </c>
      <c r="C39" s="379">
        <f>+C37+E37+G37+I37+K37</f>
        <v>199621817.4100005</v>
      </c>
      <c r="D39" s="338"/>
      <c r="E39" s="338"/>
      <c r="F39" s="338"/>
      <c r="G39" s="338"/>
      <c r="H39" s="338"/>
      <c r="I39" s="338"/>
      <c r="J39" s="338"/>
      <c r="K39" s="338"/>
      <c r="L39" s="338"/>
      <c r="M39" s="338"/>
      <c r="N39" s="338"/>
      <c r="O39" s="338"/>
    </row>
    <row r="40" spans="1:15" ht="15" x14ac:dyDescent="0.25">
      <c r="A40" s="380"/>
      <c r="B40" s="381"/>
      <c r="C40" s="381"/>
      <c r="D40" s="338"/>
      <c r="E40" s="338"/>
      <c r="F40" s="338"/>
      <c r="G40" s="338"/>
      <c r="H40" s="338"/>
      <c r="I40" s="338"/>
      <c r="J40" s="338"/>
      <c r="K40" s="338"/>
      <c r="L40" s="338"/>
      <c r="M40" s="338"/>
      <c r="N40" s="338"/>
      <c r="O40" s="338"/>
    </row>
    <row r="41" spans="1:15" ht="15" x14ac:dyDescent="0.25">
      <c r="A41" s="339" t="s">
        <v>182</v>
      </c>
      <c r="B41" s="339"/>
      <c r="C41" s="339"/>
      <c r="D41" s="339"/>
      <c r="E41" s="339"/>
      <c r="F41" s="339"/>
      <c r="G41" s="339"/>
      <c r="H41" s="339"/>
      <c r="I41" s="339"/>
      <c r="J41" s="338"/>
      <c r="K41" s="338"/>
      <c r="L41" s="338"/>
      <c r="M41" s="338"/>
      <c r="N41" s="338"/>
      <c r="O41" s="338"/>
    </row>
    <row r="42" spans="1:15" ht="15" x14ac:dyDescent="0.25">
      <c r="A42" s="382" t="s">
        <v>183</v>
      </c>
      <c r="B42" s="339"/>
      <c r="C42" s="339"/>
      <c r="D42" s="339"/>
      <c r="E42" s="339"/>
      <c r="F42" s="339"/>
      <c r="G42" s="339"/>
      <c r="H42" s="339"/>
      <c r="I42" s="339"/>
      <c r="J42" s="338"/>
      <c r="K42" s="338"/>
      <c r="L42" s="338"/>
      <c r="M42" s="338"/>
      <c r="N42" s="338"/>
      <c r="O42" s="338"/>
    </row>
    <row r="43" spans="1:15" ht="15" x14ac:dyDescent="0.25">
      <c r="A43" s="339"/>
      <c r="B43" s="338"/>
      <c r="C43" s="338"/>
      <c r="D43" s="338"/>
      <c r="E43" s="338"/>
      <c r="F43" s="338"/>
      <c r="G43" s="338"/>
      <c r="H43" s="338"/>
      <c r="I43" s="338"/>
      <c r="J43" s="338"/>
      <c r="K43" s="338"/>
      <c r="L43" s="338"/>
      <c r="M43" s="338"/>
      <c r="N43" s="338"/>
      <c r="O43" s="338"/>
    </row>
    <row r="44" spans="1:15" s="59" customFormat="1" ht="15.75" x14ac:dyDescent="0.25">
      <c r="A44" s="403" t="s">
        <v>189</v>
      </c>
      <c r="B44" s="338"/>
      <c r="C44" s="338"/>
      <c r="D44" s="338"/>
      <c r="E44" s="338"/>
      <c r="F44" s="338"/>
      <c r="G44" s="338"/>
      <c r="H44" s="338"/>
      <c r="I44" s="338"/>
      <c r="J44" s="338"/>
      <c r="K44" s="338"/>
      <c r="L44" s="338"/>
      <c r="M44" s="338"/>
      <c r="N44" s="338"/>
      <c r="O44" s="338"/>
    </row>
    <row r="45" spans="1:15" s="59" customFormat="1" ht="15" x14ac:dyDescent="0.25">
      <c r="A45" s="339"/>
      <c r="B45" s="338"/>
      <c r="C45" s="338"/>
      <c r="D45" s="338"/>
      <c r="E45" s="338"/>
      <c r="F45" s="338"/>
      <c r="G45" s="338"/>
      <c r="H45" s="338"/>
      <c r="I45" s="338"/>
      <c r="J45" s="338"/>
      <c r="K45" s="338"/>
      <c r="L45" s="338"/>
      <c r="M45" s="338"/>
      <c r="N45" s="338"/>
      <c r="O45" s="338"/>
    </row>
    <row r="46" spans="1:15" ht="15" x14ac:dyDescent="0.25">
      <c r="A46" s="337" t="s">
        <v>184</v>
      </c>
      <c r="B46" s="338"/>
      <c r="C46" s="338"/>
      <c r="D46" s="338"/>
      <c r="E46" s="338"/>
      <c r="F46" s="338"/>
      <c r="G46" s="338"/>
      <c r="H46" s="338"/>
      <c r="I46" s="338"/>
      <c r="J46" s="338"/>
      <c r="K46" s="338"/>
      <c r="L46" s="338"/>
      <c r="M46" s="338"/>
      <c r="N46" s="338"/>
      <c r="O46" s="338"/>
    </row>
    <row r="47" spans="1:15" ht="15" x14ac:dyDescent="0.25">
      <c r="A47" s="339"/>
      <c r="B47" s="338"/>
      <c r="C47" s="338"/>
      <c r="D47" s="338"/>
      <c r="E47" s="338"/>
      <c r="F47" s="338"/>
      <c r="G47" s="338"/>
      <c r="H47" s="338"/>
      <c r="I47" s="338"/>
      <c r="J47" s="338"/>
      <c r="K47" s="338"/>
      <c r="L47" s="338"/>
      <c r="M47" s="338"/>
      <c r="N47" s="338"/>
      <c r="O47" s="338"/>
    </row>
    <row r="48" spans="1:15" ht="15" x14ac:dyDescent="0.25">
      <c r="A48" s="340" t="s">
        <v>143</v>
      </c>
      <c r="B48" s="410" t="s">
        <v>144</v>
      </c>
      <c r="C48" s="410"/>
      <c r="D48" s="411" t="s">
        <v>145</v>
      </c>
      <c r="E48" s="411"/>
      <c r="F48" s="411" t="s">
        <v>146</v>
      </c>
      <c r="G48" s="411"/>
      <c r="H48" s="411" t="s">
        <v>147</v>
      </c>
      <c r="I48" s="411"/>
      <c r="J48" s="411" t="s">
        <v>185</v>
      </c>
      <c r="K48" s="411"/>
      <c r="L48" s="410" t="s">
        <v>148</v>
      </c>
      <c r="M48" s="410"/>
      <c r="N48" s="338"/>
      <c r="O48" s="338"/>
    </row>
    <row r="49" spans="1:15" ht="15" x14ac:dyDescent="0.25">
      <c r="A49" s="343"/>
      <c r="B49" s="344" t="s">
        <v>149</v>
      </c>
      <c r="C49" s="345" t="s">
        <v>150</v>
      </c>
      <c r="D49" s="345" t="s">
        <v>149</v>
      </c>
      <c r="E49" s="345" t="s">
        <v>150</v>
      </c>
      <c r="F49" s="345" t="s">
        <v>149</v>
      </c>
      <c r="G49" s="345" t="s">
        <v>150</v>
      </c>
      <c r="H49" s="345" t="s">
        <v>149</v>
      </c>
      <c r="I49" s="346" t="s">
        <v>150</v>
      </c>
      <c r="J49" s="345" t="s">
        <v>149</v>
      </c>
      <c r="K49" s="346" t="s">
        <v>150</v>
      </c>
      <c r="L49" s="345" t="s">
        <v>149</v>
      </c>
      <c r="M49" s="345" t="s">
        <v>150</v>
      </c>
      <c r="N49" s="338"/>
      <c r="O49" s="338"/>
    </row>
    <row r="50" spans="1:15" ht="15" x14ac:dyDescent="0.25">
      <c r="A50" s="343" t="s">
        <v>151</v>
      </c>
      <c r="B50" s="347"/>
      <c r="C50" s="348"/>
      <c r="D50" s="348"/>
      <c r="E50" s="348"/>
      <c r="F50" s="348"/>
      <c r="G50" s="348"/>
      <c r="H50" s="348"/>
      <c r="I50" s="383"/>
      <c r="J50" s="348"/>
      <c r="K50" s="383"/>
      <c r="L50" s="348"/>
      <c r="M50" s="348"/>
      <c r="N50" s="338"/>
      <c r="O50" s="338"/>
    </row>
    <row r="51" spans="1:15" ht="15" x14ac:dyDescent="0.25">
      <c r="A51" s="350" t="s">
        <v>152</v>
      </c>
      <c r="B51" s="351"/>
      <c r="C51" s="352"/>
      <c r="D51" s="352"/>
      <c r="E51" s="352"/>
      <c r="F51" s="352"/>
      <c r="G51" s="352"/>
      <c r="H51" s="352"/>
      <c r="I51" s="352"/>
      <c r="J51" s="384">
        <v>997000</v>
      </c>
      <c r="K51" s="384">
        <v>997000</v>
      </c>
      <c r="L51" s="352"/>
      <c r="M51" s="352"/>
      <c r="N51" s="338"/>
      <c r="O51" s="338"/>
    </row>
    <row r="52" spans="1:15" ht="15" x14ac:dyDescent="0.25">
      <c r="A52" s="350" t="s">
        <v>153</v>
      </c>
      <c r="B52" s="367"/>
      <c r="C52" s="355"/>
      <c r="D52" s="355"/>
      <c r="E52" s="355"/>
      <c r="F52" s="352"/>
      <c r="G52" s="352"/>
      <c r="H52" s="352"/>
      <c r="I52" s="352"/>
      <c r="J52" s="355"/>
      <c r="K52" s="355"/>
      <c r="L52" s="352"/>
      <c r="M52" s="352"/>
      <c r="N52" s="338"/>
      <c r="O52" s="338"/>
    </row>
    <row r="53" spans="1:15" ht="15" x14ac:dyDescent="0.25">
      <c r="A53" s="350" t="s">
        <v>154</v>
      </c>
      <c r="B53" s="365">
        <v>1913344.0805691334</v>
      </c>
      <c r="C53" s="358">
        <v>2934217</v>
      </c>
      <c r="D53" s="358">
        <v>1130829.8935176053</v>
      </c>
      <c r="E53" s="358">
        <v>1734088</v>
      </c>
      <c r="F53" s="358">
        <v>2226521.4642960276</v>
      </c>
      <c r="G53" s="358">
        <v>3414617.5</v>
      </c>
      <c r="H53" s="358">
        <v>1492412.6916172339</v>
      </c>
      <c r="I53" s="359">
        <v>2288407</v>
      </c>
      <c r="J53" s="385"/>
      <c r="K53" s="355"/>
      <c r="L53" s="352"/>
      <c r="M53" s="352"/>
      <c r="N53" s="338"/>
      <c r="O53" s="338"/>
    </row>
    <row r="54" spans="1:15" ht="15" x14ac:dyDescent="0.25">
      <c r="A54" s="350" t="s">
        <v>155</v>
      </c>
      <c r="B54" s="365">
        <v>11406279.731839541</v>
      </c>
      <c r="C54" s="358">
        <v>17537994</v>
      </c>
      <c r="D54" s="358">
        <v>10088919.488160467</v>
      </c>
      <c r="E54" s="358">
        <v>15512354</v>
      </c>
      <c r="F54" s="352"/>
      <c r="G54" s="352"/>
      <c r="H54" s="355"/>
      <c r="I54" s="355"/>
      <c r="J54" s="355"/>
      <c r="K54" s="355"/>
      <c r="L54" s="352"/>
      <c r="M54" s="352"/>
      <c r="N54" s="338"/>
      <c r="O54" s="338"/>
    </row>
    <row r="55" spans="1:15" ht="15" x14ac:dyDescent="0.25">
      <c r="A55" s="350" t="s">
        <v>156</v>
      </c>
      <c r="B55" s="353">
        <v>4393216.1905569648</v>
      </c>
      <c r="C55" s="354">
        <v>5103016</v>
      </c>
      <c r="D55" s="354">
        <v>3013170.4394430351</v>
      </c>
      <c r="E55" s="354">
        <v>3500000</v>
      </c>
      <c r="F55" s="352"/>
      <c r="G55" s="352"/>
      <c r="H55" s="355"/>
      <c r="I55" s="355"/>
      <c r="J55" s="355"/>
      <c r="K55" s="355"/>
      <c r="L55" s="352"/>
      <c r="M55" s="352"/>
      <c r="N55" s="338"/>
      <c r="O55" s="338"/>
    </row>
    <row r="56" spans="1:15" ht="15" x14ac:dyDescent="0.25">
      <c r="A56" s="350" t="s">
        <v>157</v>
      </c>
      <c r="B56" s="353">
        <v>132375</v>
      </c>
      <c r="C56" s="354">
        <v>132375</v>
      </c>
      <c r="D56" s="354">
        <v>46640</v>
      </c>
      <c r="E56" s="354">
        <v>46640</v>
      </c>
      <c r="F56" s="358">
        <v>97280.8</v>
      </c>
      <c r="G56" s="358">
        <v>97280.8</v>
      </c>
      <c r="H56" s="354">
        <v>68125</v>
      </c>
      <c r="I56" s="386">
        <v>68125</v>
      </c>
      <c r="J56" s="355"/>
      <c r="K56" s="355"/>
      <c r="L56" s="352"/>
      <c r="M56" s="352"/>
      <c r="N56" s="338"/>
      <c r="O56" s="338"/>
    </row>
    <row r="57" spans="1:15" ht="15" x14ac:dyDescent="0.25">
      <c r="A57" s="350" t="s">
        <v>158</v>
      </c>
      <c r="B57" s="353">
        <v>1407565</v>
      </c>
      <c r="C57" s="354">
        <v>1407565</v>
      </c>
      <c r="D57" s="354">
        <v>1797233</v>
      </c>
      <c r="E57" s="354">
        <v>1797233</v>
      </c>
      <c r="F57" s="352"/>
      <c r="G57" s="352"/>
      <c r="H57" s="355"/>
      <c r="I57" s="355"/>
      <c r="J57" s="355"/>
      <c r="K57" s="355"/>
      <c r="L57" s="352"/>
      <c r="M57" s="352"/>
      <c r="N57" s="338"/>
      <c r="O57" s="338"/>
    </row>
    <row r="58" spans="1:15" ht="49.5" customHeight="1" x14ac:dyDescent="0.25">
      <c r="A58" s="363" t="s">
        <v>159</v>
      </c>
      <c r="B58" s="351"/>
      <c r="C58" s="351"/>
      <c r="D58" s="351"/>
      <c r="E58" s="351"/>
      <c r="F58" s="352"/>
      <c r="G58" s="352"/>
      <c r="H58" s="351"/>
      <c r="I58" s="351"/>
      <c r="J58" s="351"/>
      <c r="K58" s="351"/>
      <c r="L58" s="364">
        <v>1346157</v>
      </c>
      <c r="M58" s="358">
        <v>2193788.3099999996</v>
      </c>
      <c r="N58" s="338"/>
      <c r="O58" s="338"/>
    </row>
    <row r="59" spans="1:15" ht="15" x14ac:dyDescent="0.25">
      <c r="A59" s="343" t="s">
        <v>160</v>
      </c>
      <c r="B59" s="343"/>
      <c r="C59" s="343"/>
      <c r="D59" s="343"/>
      <c r="E59" s="343"/>
      <c r="F59" s="343"/>
      <c r="G59" s="343"/>
      <c r="H59" s="343"/>
      <c r="I59" s="343"/>
      <c r="J59" s="343"/>
      <c r="K59" s="343"/>
      <c r="L59" s="343"/>
      <c r="M59" s="343"/>
      <c r="N59" s="338"/>
      <c r="O59" s="338"/>
    </row>
    <row r="60" spans="1:15" ht="15" x14ac:dyDescent="0.25">
      <c r="A60" s="350" t="s">
        <v>161</v>
      </c>
      <c r="B60" s="365">
        <v>160091.59544524772</v>
      </c>
      <c r="C60" s="368">
        <v>527068.67999999993</v>
      </c>
      <c r="D60" s="358">
        <v>92647.771797391542</v>
      </c>
      <c r="E60" s="368">
        <v>305023.75</v>
      </c>
      <c r="F60" s="358">
        <v>388512.19051379053</v>
      </c>
      <c r="G60" s="364">
        <v>1279096.5499999998</v>
      </c>
      <c r="H60" s="358">
        <v>0</v>
      </c>
      <c r="I60" s="364">
        <v>0</v>
      </c>
      <c r="J60" s="387"/>
      <c r="K60" s="388"/>
      <c r="L60" s="387"/>
      <c r="M60" s="352"/>
      <c r="N60" s="338"/>
      <c r="O60" s="338"/>
    </row>
    <row r="61" spans="1:15" ht="15" x14ac:dyDescent="0.25">
      <c r="A61" s="343" t="s">
        <v>162</v>
      </c>
      <c r="B61" s="343"/>
      <c r="C61" s="343"/>
      <c r="D61" s="343"/>
      <c r="E61" s="343"/>
      <c r="F61" s="343"/>
      <c r="G61" s="343"/>
      <c r="H61" s="343"/>
      <c r="I61" s="343"/>
      <c r="J61" s="343"/>
      <c r="K61" s="343"/>
      <c r="L61" s="343"/>
      <c r="M61" s="343"/>
      <c r="N61" s="338"/>
      <c r="O61" s="338"/>
    </row>
    <row r="62" spans="1:15" ht="15" x14ac:dyDescent="0.25">
      <c r="A62" s="350" t="s">
        <v>163</v>
      </c>
      <c r="B62" s="365">
        <v>14621.779762837841</v>
      </c>
      <c r="C62" s="368">
        <v>100619.56</v>
      </c>
      <c r="D62" s="358">
        <v>0</v>
      </c>
      <c r="E62" s="358">
        <v>0</v>
      </c>
      <c r="F62" s="358">
        <v>15292.08129127475</v>
      </c>
      <c r="G62" s="358">
        <v>105232.23</v>
      </c>
      <c r="H62" s="338">
        <v>21739.493320389607</v>
      </c>
      <c r="I62" s="358">
        <v>149600</v>
      </c>
      <c r="J62" s="389"/>
      <c r="K62" s="390"/>
      <c r="L62" s="389"/>
      <c r="M62" s="361"/>
      <c r="N62" s="362"/>
      <c r="O62" s="362"/>
    </row>
    <row r="63" spans="1:15" ht="15" x14ac:dyDescent="0.25">
      <c r="A63" s="343" t="s">
        <v>165</v>
      </c>
      <c r="B63" s="343"/>
      <c r="C63" s="343"/>
      <c r="D63" s="343"/>
      <c r="E63" s="343"/>
      <c r="F63" s="343"/>
      <c r="G63" s="343"/>
      <c r="H63" s="343"/>
      <c r="I63" s="343"/>
      <c r="J63" s="343"/>
      <c r="K63" s="343"/>
      <c r="L63" s="343"/>
      <c r="M63" s="343"/>
      <c r="N63" s="338"/>
      <c r="O63" s="338"/>
    </row>
    <row r="64" spans="1:15" ht="15" x14ac:dyDescent="0.25">
      <c r="A64" s="350" t="s">
        <v>166</v>
      </c>
      <c r="B64" s="365">
        <v>244451.89537589002</v>
      </c>
      <c r="C64" s="358">
        <v>255660.65</v>
      </c>
      <c r="D64" s="358">
        <v>136989.85976858233</v>
      </c>
      <c r="E64" s="358">
        <v>138244</v>
      </c>
      <c r="F64" s="387"/>
      <c r="G64" s="387"/>
      <c r="H64" s="387"/>
      <c r="I64" s="388"/>
      <c r="J64" s="387"/>
      <c r="K64" s="388"/>
      <c r="L64" s="387"/>
      <c r="M64" s="352"/>
      <c r="N64" s="338"/>
      <c r="O64" s="338"/>
    </row>
    <row r="65" spans="1:15" ht="15" x14ac:dyDescent="0.25">
      <c r="A65" s="343" t="s">
        <v>167</v>
      </c>
      <c r="B65" s="343"/>
      <c r="C65" s="343"/>
      <c r="D65" s="343"/>
      <c r="E65" s="343"/>
      <c r="F65" s="343"/>
      <c r="G65" s="343"/>
      <c r="H65" s="343"/>
      <c r="I65" s="343"/>
      <c r="J65" s="343"/>
      <c r="K65" s="343"/>
      <c r="L65" s="343"/>
      <c r="M65" s="343"/>
      <c r="N65" s="338"/>
      <c r="O65" s="338"/>
    </row>
    <row r="66" spans="1:15" ht="15" x14ac:dyDescent="0.25">
      <c r="A66" s="350" t="s">
        <v>168</v>
      </c>
      <c r="B66" s="365">
        <v>105094.17890526648</v>
      </c>
      <c r="C66" s="368">
        <v>147723</v>
      </c>
      <c r="D66" s="358">
        <v>64357.138780881898</v>
      </c>
      <c r="E66" s="364">
        <v>90462</v>
      </c>
      <c r="F66" s="358">
        <v>120598.81262383232</v>
      </c>
      <c r="G66" s="368">
        <v>169516.69999999995</v>
      </c>
      <c r="H66" s="358">
        <v>90746.08413377816</v>
      </c>
      <c r="I66" s="354">
        <v>127555</v>
      </c>
      <c r="J66" s="387"/>
      <c r="K66" s="387"/>
      <c r="L66" s="387"/>
      <c r="M66" s="387"/>
      <c r="N66" s="338"/>
      <c r="O66" s="338"/>
    </row>
    <row r="67" spans="1:15" ht="15" x14ac:dyDescent="0.25">
      <c r="A67" s="350" t="s">
        <v>169</v>
      </c>
      <c r="B67" s="365">
        <v>354186.09565956937</v>
      </c>
      <c r="C67" s="371">
        <v>798443.79</v>
      </c>
      <c r="D67" s="358">
        <v>27620.754397018558</v>
      </c>
      <c r="E67" s="364">
        <v>59371</v>
      </c>
      <c r="F67" s="387"/>
      <c r="G67" s="387"/>
      <c r="H67" s="387"/>
      <c r="I67" s="388"/>
      <c r="J67" s="387"/>
      <c r="K67" s="387"/>
      <c r="L67" s="387"/>
      <c r="M67" s="387"/>
      <c r="N67" s="338"/>
      <c r="O67" s="338"/>
    </row>
    <row r="68" spans="1:15" ht="15" x14ac:dyDescent="0.25">
      <c r="A68" s="343" t="s">
        <v>170</v>
      </c>
      <c r="B68" s="343"/>
      <c r="C68" s="343"/>
      <c r="D68" s="343"/>
      <c r="E68" s="343"/>
      <c r="F68" s="343"/>
      <c r="G68" s="343"/>
      <c r="H68" s="343"/>
      <c r="I68" s="343"/>
      <c r="J68" s="343"/>
      <c r="K68" s="343"/>
      <c r="L68" s="343"/>
      <c r="M68" s="343"/>
      <c r="N68" s="338"/>
      <c r="O68" s="338"/>
    </row>
    <row r="69" spans="1:15" ht="15" x14ac:dyDescent="0.25">
      <c r="A69" s="391" t="s">
        <v>171</v>
      </c>
      <c r="B69" s="365">
        <v>24865883.453197114</v>
      </c>
      <c r="C69" s="358">
        <v>53349469.033196509</v>
      </c>
      <c r="D69" s="358">
        <v>10218835.425913598</v>
      </c>
      <c r="E69" s="358">
        <v>25632207.871865835</v>
      </c>
      <c r="F69" s="358">
        <v>19988578.643191852</v>
      </c>
      <c r="G69" s="358">
        <v>50468597.791707747</v>
      </c>
      <c r="H69" s="358">
        <v>15074115.089728162</v>
      </c>
      <c r="I69" s="386">
        <v>36839521.763199501</v>
      </c>
      <c r="J69" s="387"/>
      <c r="K69" s="387"/>
      <c r="L69" s="387"/>
      <c r="M69" s="387"/>
      <c r="N69" s="338"/>
      <c r="O69" s="338"/>
    </row>
    <row r="70" spans="1:15" ht="15" x14ac:dyDescent="0.25">
      <c r="A70" s="391" t="s">
        <v>172</v>
      </c>
      <c r="B70" s="365">
        <v>2472696</v>
      </c>
      <c r="C70" s="358">
        <v>2472696</v>
      </c>
      <c r="D70" s="358">
        <v>1514225</v>
      </c>
      <c r="E70" s="358">
        <v>1514225</v>
      </c>
      <c r="F70" s="358">
        <v>3404999</v>
      </c>
      <c r="G70" s="358">
        <v>3404999</v>
      </c>
      <c r="H70" s="359">
        <v>2135111</v>
      </c>
      <c r="I70" s="386">
        <v>2135111</v>
      </c>
      <c r="J70" s="387"/>
      <c r="K70" s="387"/>
      <c r="L70" s="387"/>
      <c r="M70" s="387"/>
      <c r="N70" s="338"/>
      <c r="O70" s="338"/>
    </row>
    <row r="71" spans="1:15" ht="15" x14ac:dyDescent="0.25">
      <c r="A71" s="343" t="s">
        <v>173</v>
      </c>
      <c r="B71" s="392"/>
      <c r="C71" s="392"/>
      <c r="D71" s="392"/>
      <c r="E71" s="392"/>
      <c r="F71" s="392"/>
      <c r="G71" s="392"/>
      <c r="H71" s="392"/>
      <c r="I71" s="343"/>
      <c r="J71" s="343"/>
      <c r="K71" s="343"/>
      <c r="L71" s="343"/>
      <c r="M71" s="343"/>
      <c r="N71" s="338"/>
      <c r="O71" s="338"/>
    </row>
    <row r="72" spans="1:15" ht="15" x14ac:dyDescent="0.25">
      <c r="A72" s="391" t="s">
        <v>174</v>
      </c>
      <c r="B72" s="373"/>
      <c r="C72" s="373"/>
      <c r="D72" s="373"/>
      <c r="E72" s="373"/>
      <c r="F72" s="373"/>
      <c r="G72" s="373"/>
      <c r="H72" s="373"/>
      <c r="I72" s="373"/>
      <c r="J72" s="373"/>
      <c r="K72" s="373"/>
      <c r="L72" s="358">
        <v>0</v>
      </c>
      <c r="M72" s="358">
        <v>134135.56</v>
      </c>
      <c r="N72" s="338"/>
      <c r="O72" s="338"/>
    </row>
    <row r="73" spans="1:15" ht="80.25" customHeight="1" x14ac:dyDescent="0.25">
      <c r="A73" s="363" t="s">
        <v>175</v>
      </c>
      <c r="B73" s="373"/>
      <c r="C73" s="373"/>
      <c r="D73" s="373"/>
      <c r="E73" s="373"/>
      <c r="F73" s="373"/>
      <c r="G73" s="373"/>
      <c r="H73" s="373"/>
      <c r="I73" s="373"/>
      <c r="J73" s="373"/>
      <c r="K73" s="373"/>
      <c r="L73" s="358">
        <v>315672.95927041949</v>
      </c>
      <c r="M73" s="358">
        <v>841530.90000000014</v>
      </c>
      <c r="N73" s="338"/>
      <c r="O73" s="338"/>
    </row>
    <row r="74" spans="1:15" ht="15" x14ac:dyDescent="0.25">
      <c r="A74" s="343" t="s">
        <v>176</v>
      </c>
      <c r="B74" s="343"/>
      <c r="C74" s="343"/>
      <c r="D74" s="343"/>
      <c r="E74" s="343"/>
      <c r="F74" s="343"/>
      <c r="G74" s="343"/>
      <c r="H74" s="343"/>
      <c r="I74" s="343"/>
      <c r="J74" s="343"/>
      <c r="K74" s="343"/>
      <c r="L74" s="343"/>
      <c r="M74" s="343"/>
      <c r="N74" s="338"/>
      <c r="O74" s="338"/>
    </row>
    <row r="75" spans="1:15" ht="35.25" customHeight="1" x14ac:dyDescent="0.25">
      <c r="A75" s="363" t="s">
        <v>177</v>
      </c>
      <c r="B75" s="373"/>
      <c r="C75" s="373"/>
      <c r="D75" s="373"/>
      <c r="E75" s="373"/>
      <c r="F75" s="373"/>
      <c r="G75" s="373"/>
      <c r="H75" s="373"/>
      <c r="I75" s="373"/>
      <c r="J75" s="373"/>
      <c r="K75" s="373"/>
      <c r="L75" s="358">
        <v>78076.645063400574</v>
      </c>
      <c r="M75" s="358">
        <v>100768.39000000003</v>
      </c>
      <c r="N75" s="338"/>
      <c r="O75" s="338"/>
    </row>
    <row r="76" spans="1:15" ht="15" x14ac:dyDescent="0.25">
      <c r="A76" s="343" t="s">
        <v>178</v>
      </c>
      <c r="B76" s="343"/>
      <c r="C76" s="343"/>
      <c r="D76" s="343"/>
      <c r="E76" s="343"/>
      <c r="F76" s="343"/>
      <c r="G76" s="343"/>
      <c r="H76" s="343"/>
      <c r="I76" s="343"/>
      <c r="J76" s="343"/>
      <c r="K76" s="343"/>
      <c r="L76" s="343"/>
      <c r="M76" s="343"/>
      <c r="N76" s="338"/>
      <c r="O76" s="338"/>
    </row>
    <row r="77" spans="1:15" ht="34.5" customHeight="1" x14ac:dyDescent="0.25">
      <c r="A77" s="363" t="s">
        <v>179</v>
      </c>
      <c r="B77" s="373"/>
      <c r="C77" s="373"/>
      <c r="D77" s="373"/>
      <c r="E77" s="373"/>
      <c r="F77" s="373"/>
      <c r="G77" s="373"/>
      <c r="H77" s="373"/>
      <c r="I77" s="373"/>
      <c r="J77" s="373"/>
      <c r="K77" s="373"/>
      <c r="L77" s="358">
        <v>51958.222530120089</v>
      </c>
      <c r="M77" s="358">
        <v>157588.11000000002</v>
      </c>
      <c r="N77" s="338"/>
      <c r="O77" s="338"/>
    </row>
    <row r="78" spans="1:15" ht="15" x14ac:dyDescent="0.25">
      <c r="A78" s="374" t="s">
        <v>180</v>
      </c>
      <c r="B78" s="375">
        <f>SUM(B51:B58,B60,B62,B64,B66:B67,B69:B70,B72:B73,B75,B77)</f>
        <v>47469805.00131157</v>
      </c>
      <c r="C78" s="375">
        <f>SUM(C51:C58,C60,C62,C64,C66:C67,C69:C70,C72:C73,C75,C77)</f>
        <v>84766847.713196501</v>
      </c>
      <c r="D78" s="375">
        <f t="shared" ref="D78:M78" si="1">SUM(D51:D58,D60,D62,D64,D66:D67,D69:D70,D72:D73,D75,D77)</f>
        <v>28131468.77177858</v>
      </c>
      <c r="E78" s="375">
        <f t="shared" si="1"/>
        <v>50329848.621865839</v>
      </c>
      <c r="F78" s="375">
        <f t="shared" si="1"/>
        <v>26241782.991916776</v>
      </c>
      <c r="G78" s="375">
        <f t="shared" si="1"/>
        <v>58939340.571707748</v>
      </c>
      <c r="H78" s="375">
        <f t="shared" si="1"/>
        <v>18882249.358799562</v>
      </c>
      <c r="I78" s="375">
        <f t="shared" si="1"/>
        <v>41608319.763199501</v>
      </c>
      <c r="J78" s="375">
        <f t="shared" si="1"/>
        <v>997000</v>
      </c>
      <c r="K78" s="375">
        <f t="shared" si="1"/>
        <v>997000</v>
      </c>
      <c r="L78" s="375">
        <f t="shared" si="1"/>
        <v>1791864.8268639401</v>
      </c>
      <c r="M78" s="375">
        <f t="shared" si="1"/>
        <v>3427811.2699999996</v>
      </c>
      <c r="N78" s="338"/>
      <c r="O78" s="338"/>
    </row>
    <row r="79" spans="1:15" ht="15" x14ac:dyDescent="0.25">
      <c r="A79" s="339"/>
      <c r="B79" s="376" t="s">
        <v>149</v>
      </c>
      <c r="C79" s="376" t="s">
        <v>150</v>
      </c>
      <c r="D79" s="368"/>
      <c r="E79" s="368"/>
      <c r="F79" s="368"/>
      <c r="G79" s="368"/>
      <c r="H79" s="368"/>
      <c r="I79" s="368" t="s">
        <v>164</v>
      </c>
      <c r="J79" s="368"/>
      <c r="K79" s="368"/>
      <c r="L79" s="338"/>
      <c r="M79" s="338"/>
      <c r="N79" s="338"/>
      <c r="O79" s="338"/>
    </row>
    <row r="80" spans="1:15" ht="15" x14ac:dyDescent="0.25">
      <c r="A80" s="378" t="s">
        <v>181</v>
      </c>
      <c r="B80" s="379">
        <f>+B78+D78+F78+H78+J78+L78</f>
        <v>123514170.95067044</v>
      </c>
      <c r="C80" s="379">
        <f>+C78+E78+G78+I78+K78+M78</f>
        <v>240069167.9399696</v>
      </c>
      <c r="D80" s="338"/>
      <c r="E80" s="338"/>
      <c r="F80" s="338"/>
      <c r="G80" s="338"/>
      <c r="H80" s="338"/>
      <c r="I80" s="338"/>
      <c r="J80" s="338"/>
      <c r="K80" s="338"/>
      <c r="L80" s="338"/>
      <c r="M80" s="338"/>
      <c r="N80" s="338"/>
      <c r="O80" s="338"/>
    </row>
    <row r="81" spans="1:15" ht="15" x14ac:dyDescent="0.25">
      <c r="A81" s="339"/>
      <c r="B81" s="338"/>
      <c r="C81" s="338"/>
      <c r="D81" s="338"/>
      <c r="E81" s="338"/>
      <c r="F81" s="338"/>
      <c r="G81" s="338"/>
      <c r="H81" s="338"/>
      <c r="I81" s="338"/>
      <c r="J81" s="338"/>
      <c r="K81" s="338"/>
      <c r="L81" s="338"/>
      <c r="M81" s="338"/>
      <c r="N81" s="338"/>
      <c r="O81" s="338"/>
    </row>
    <row r="82" spans="1:15" ht="15" x14ac:dyDescent="0.25">
      <c r="A82" s="339" t="s">
        <v>182</v>
      </c>
      <c r="B82" s="338"/>
      <c r="C82" s="338"/>
      <c r="D82" s="338"/>
      <c r="E82" s="338"/>
      <c r="F82" s="338"/>
      <c r="G82" s="338"/>
      <c r="H82" s="338"/>
      <c r="I82" s="338"/>
      <c r="J82" s="338"/>
      <c r="K82" s="338"/>
      <c r="L82" s="338"/>
      <c r="M82" s="338"/>
      <c r="N82" s="338"/>
      <c r="O82" s="338"/>
    </row>
    <row r="83" spans="1:15" ht="15" x14ac:dyDescent="0.25">
      <c r="A83" s="382" t="s">
        <v>183</v>
      </c>
      <c r="B83" s="338"/>
      <c r="C83" s="338"/>
      <c r="D83" s="338"/>
      <c r="E83" s="338"/>
      <c r="F83" s="338"/>
      <c r="G83" s="338"/>
      <c r="H83" s="338"/>
      <c r="I83" s="338"/>
      <c r="J83" s="338"/>
      <c r="K83" s="338"/>
      <c r="L83" s="338"/>
      <c r="M83" s="338"/>
      <c r="N83" s="338"/>
      <c r="O83" s="338"/>
    </row>
    <row r="84" spans="1:15" ht="15" x14ac:dyDescent="0.25">
      <c r="A84" s="412"/>
      <c r="B84" s="412"/>
      <c r="C84" s="412"/>
      <c r="D84" s="338"/>
      <c r="E84" s="338"/>
      <c r="F84" s="338"/>
      <c r="G84" s="338"/>
      <c r="H84" s="338"/>
      <c r="I84" s="338"/>
      <c r="J84" s="338"/>
      <c r="K84" s="338"/>
      <c r="L84" s="338"/>
      <c r="M84" s="338"/>
      <c r="N84" s="338"/>
      <c r="O84" s="338"/>
    </row>
    <row r="85" spans="1:15" s="59" customFormat="1" ht="15.75" x14ac:dyDescent="0.25">
      <c r="A85" s="404" t="s">
        <v>188</v>
      </c>
      <c r="B85" s="400"/>
      <c r="C85" s="400"/>
      <c r="D85" s="338"/>
      <c r="E85" s="338"/>
      <c r="F85" s="338"/>
      <c r="G85" s="338"/>
      <c r="H85" s="338"/>
      <c r="I85" s="338"/>
      <c r="J85" s="338"/>
      <c r="K85" s="338"/>
      <c r="L85" s="338"/>
      <c r="M85" s="338"/>
      <c r="N85" s="338"/>
      <c r="O85" s="338"/>
    </row>
    <row r="86" spans="1:15" s="59" customFormat="1" ht="15" x14ac:dyDescent="0.25">
      <c r="A86" s="401"/>
      <c r="B86" s="400"/>
      <c r="C86" s="400"/>
      <c r="D86" s="338"/>
      <c r="E86" s="338"/>
      <c r="F86" s="338"/>
      <c r="G86" s="338"/>
      <c r="H86" s="338"/>
      <c r="I86" s="338"/>
      <c r="J86" s="338"/>
      <c r="K86" s="338"/>
      <c r="L86" s="338"/>
      <c r="M86" s="338"/>
      <c r="N86" s="338"/>
      <c r="O86" s="338"/>
    </row>
    <row r="87" spans="1:15" ht="15" x14ac:dyDescent="0.25">
      <c r="A87" s="337" t="s">
        <v>186</v>
      </c>
      <c r="B87" s="338"/>
      <c r="C87" s="338"/>
      <c r="D87" s="338"/>
      <c r="E87" s="338"/>
      <c r="F87" s="338"/>
      <c r="G87" s="338"/>
      <c r="H87" s="338"/>
      <c r="I87" s="338"/>
      <c r="J87" s="338"/>
      <c r="K87" s="338"/>
      <c r="L87" s="338"/>
      <c r="M87" s="338"/>
      <c r="N87" s="338"/>
      <c r="O87" s="338"/>
    </row>
    <row r="88" spans="1:15" ht="15" x14ac:dyDescent="0.25">
      <c r="A88" s="339"/>
      <c r="B88" s="338"/>
      <c r="C88" s="338"/>
      <c r="D88" s="338"/>
      <c r="E88" s="338"/>
      <c r="F88" s="338"/>
      <c r="G88" s="338"/>
      <c r="H88" s="338"/>
      <c r="I88" s="338"/>
      <c r="J88" s="338"/>
      <c r="K88" s="338"/>
      <c r="L88" s="338"/>
      <c r="M88" s="338"/>
      <c r="N88" s="338"/>
      <c r="O88" s="338"/>
    </row>
    <row r="89" spans="1:15" ht="15" x14ac:dyDescent="0.25">
      <c r="A89" s="340" t="s">
        <v>143</v>
      </c>
      <c r="B89" s="410" t="s">
        <v>144</v>
      </c>
      <c r="C89" s="410"/>
      <c r="D89" s="411" t="s">
        <v>145</v>
      </c>
      <c r="E89" s="411"/>
      <c r="F89" s="411" t="s">
        <v>147</v>
      </c>
      <c r="G89" s="411"/>
      <c r="H89" s="411" t="s">
        <v>185</v>
      </c>
      <c r="I89" s="411"/>
      <c r="J89" s="411" t="s">
        <v>187</v>
      </c>
      <c r="K89" s="411"/>
      <c r="L89" s="410" t="s">
        <v>148</v>
      </c>
      <c r="M89" s="410"/>
      <c r="N89" s="59"/>
      <c r="O89" s="59"/>
    </row>
    <row r="90" spans="1:15" ht="15" x14ac:dyDescent="0.25">
      <c r="A90" s="343"/>
      <c r="B90" s="344" t="s">
        <v>149</v>
      </c>
      <c r="C90" s="345" t="s">
        <v>150</v>
      </c>
      <c r="D90" s="345" t="s">
        <v>149</v>
      </c>
      <c r="E90" s="345" t="s">
        <v>150</v>
      </c>
      <c r="F90" s="345" t="s">
        <v>149</v>
      </c>
      <c r="G90" s="346" t="s">
        <v>150</v>
      </c>
      <c r="H90" s="345" t="s">
        <v>149</v>
      </c>
      <c r="I90" s="346" t="s">
        <v>150</v>
      </c>
      <c r="J90" s="345" t="s">
        <v>149</v>
      </c>
      <c r="K90" s="346" t="s">
        <v>150</v>
      </c>
      <c r="L90" s="345" t="s">
        <v>149</v>
      </c>
      <c r="M90" s="345" t="s">
        <v>150</v>
      </c>
      <c r="N90" s="59"/>
      <c r="O90" s="59"/>
    </row>
    <row r="91" spans="1:15" ht="15" x14ac:dyDescent="0.25">
      <c r="A91" s="343" t="s">
        <v>151</v>
      </c>
      <c r="B91" s="347"/>
      <c r="C91" s="348"/>
      <c r="D91" s="348"/>
      <c r="E91" s="348"/>
      <c r="F91" s="348"/>
      <c r="G91" s="383"/>
      <c r="H91" s="348"/>
      <c r="I91" s="383"/>
      <c r="J91" s="348"/>
      <c r="K91" s="383"/>
      <c r="L91" s="348"/>
      <c r="M91" s="348"/>
      <c r="N91" s="59"/>
      <c r="O91" s="59"/>
    </row>
    <row r="92" spans="1:15" ht="15" x14ac:dyDescent="0.25">
      <c r="A92" s="350" t="s">
        <v>152</v>
      </c>
      <c r="B92" s="351"/>
      <c r="C92" s="352"/>
      <c r="D92" s="352"/>
      <c r="E92" s="352"/>
      <c r="F92" s="352"/>
      <c r="G92" s="352"/>
      <c r="H92" s="355"/>
      <c r="I92" s="355"/>
      <c r="J92" s="384">
        <v>1994000</v>
      </c>
      <c r="K92" s="384">
        <v>1994000</v>
      </c>
      <c r="L92" s="352"/>
      <c r="M92" s="352"/>
      <c r="N92" s="59"/>
      <c r="O92" s="59"/>
    </row>
    <row r="93" spans="1:15" ht="15" x14ac:dyDescent="0.25">
      <c r="A93" s="350" t="s">
        <v>153</v>
      </c>
      <c r="B93" s="367"/>
      <c r="C93" s="355"/>
      <c r="D93" s="355"/>
      <c r="E93" s="355"/>
      <c r="F93" s="393">
        <v>2775106</v>
      </c>
      <c r="G93" s="393">
        <v>2775106</v>
      </c>
      <c r="H93" s="355"/>
      <c r="I93" s="355"/>
      <c r="J93" s="355"/>
      <c r="K93" s="355"/>
      <c r="L93" s="352"/>
      <c r="M93" s="352"/>
      <c r="N93" s="59"/>
      <c r="O93" s="59"/>
    </row>
    <row r="94" spans="1:15" ht="15" x14ac:dyDescent="0.25">
      <c r="A94" s="350" t="s">
        <v>154</v>
      </c>
      <c r="B94" s="353">
        <v>2920497.3802377228</v>
      </c>
      <c r="C94" s="354">
        <v>3212804</v>
      </c>
      <c r="D94" s="354">
        <v>1646746.3581062432</v>
      </c>
      <c r="E94" s="354">
        <v>1811558</v>
      </c>
      <c r="F94" s="358">
        <v>2665906.2464028904</v>
      </c>
      <c r="G94" s="386">
        <v>2932755</v>
      </c>
      <c r="H94" s="358">
        <v>1196577.8014533697</v>
      </c>
      <c r="I94" s="358">
        <v>1316282</v>
      </c>
      <c r="J94" s="355"/>
      <c r="K94" s="355"/>
      <c r="L94" s="352"/>
      <c r="M94" s="352"/>
      <c r="N94" s="59"/>
      <c r="O94" s="59"/>
    </row>
    <row r="95" spans="1:15" ht="15" x14ac:dyDescent="0.25">
      <c r="A95" s="350" t="s">
        <v>155</v>
      </c>
      <c r="B95" s="353">
        <v>16773690.894392375</v>
      </c>
      <c r="C95" s="354">
        <v>18454657</v>
      </c>
      <c r="D95" s="354">
        <v>14414391.042560039</v>
      </c>
      <c r="E95" s="354">
        <v>15858929</v>
      </c>
      <c r="F95" s="358">
        <v>9660818.5206034798</v>
      </c>
      <c r="G95" s="386">
        <v>10628976</v>
      </c>
      <c r="H95" s="355"/>
      <c r="I95" s="355"/>
      <c r="J95" s="355"/>
      <c r="K95" s="355"/>
      <c r="L95" s="352"/>
      <c r="M95" s="352"/>
      <c r="N95" s="59"/>
      <c r="O95" s="59"/>
    </row>
    <row r="96" spans="1:15" ht="15" x14ac:dyDescent="0.25">
      <c r="A96" s="350" t="s">
        <v>156</v>
      </c>
      <c r="B96" s="353">
        <v>4638130.8634947306</v>
      </c>
      <c r="C96" s="354">
        <v>5103016</v>
      </c>
      <c r="D96" s="354">
        <v>3181149.7401206577</v>
      </c>
      <c r="E96" s="354">
        <v>3500000</v>
      </c>
      <c r="F96" s="358">
        <v>2387156.5785847595</v>
      </c>
      <c r="G96" s="386">
        <v>2626424</v>
      </c>
      <c r="H96" s="355"/>
      <c r="I96" s="355"/>
      <c r="J96" s="355"/>
      <c r="K96" s="355"/>
      <c r="L96" s="352"/>
      <c r="M96" s="352"/>
      <c r="N96" s="59"/>
      <c r="O96" s="59"/>
    </row>
    <row r="97" spans="1:15" ht="15" x14ac:dyDescent="0.25">
      <c r="A97" s="350" t="s">
        <v>157</v>
      </c>
      <c r="B97" s="353">
        <v>237881</v>
      </c>
      <c r="C97" s="354">
        <v>237881</v>
      </c>
      <c r="D97" s="354">
        <v>78659</v>
      </c>
      <c r="E97" s="354">
        <v>78659</v>
      </c>
      <c r="F97" s="358">
        <v>124474</v>
      </c>
      <c r="G97" s="386">
        <v>124474</v>
      </c>
      <c r="H97" s="358">
        <v>63903</v>
      </c>
      <c r="I97" s="358">
        <v>63903</v>
      </c>
      <c r="J97" s="355"/>
      <c r="K97" s="355"/>
      <c r="L97" s="352"/>
      <c r="M97" s="352"/>
      <c r="N97" s="59"/>
      <c r="O97" s="59"/>
    </row>
    <row r="98" spans="1:15" ht="15" x14ac:dyDescent="0.25">
      <c r="A98" s="350" t="s">
        <v>158</v>
      </c>
      <c r="B98" s="353">
        <v>1146910</v>
      </c>
      <c r="C98" s="354">
        <v>1146910</v>
      </c>
      <c r="D98" s="354">
        <v>1478174</v>
      </c>
      <c r="E98" s="354">
        <v>1478174</v>
      </c>
      <c r="F98" s="358">
        <v>900969</v>
      </c>
      <c r="G98" s="386">
        <v>900969</v>
      </c>
      <c r="H98" s="355"/>
      <c r="I98" s="355"/>
      <c r="J98" s="355"/>
      <c r="K98" s="355"/>
      <c r="L98" s="352"/>
      <c r="M98" s="352"/>
      <c r="N98" s="59"/>
      <c r="O98" s="59"/>
    </row>
    <row r="99" spans="1:15" ht="48.75" customHeight="1" x14ac:dyDescent="0.25">
      <c r="A99" s="363" t="s">
        <v>159</v>
      </c>
      <c r="B99" s="351"/>
      <c r="C99" s="351"/>
      <c r="D99" s="351"/>
      <c r="E99" s="351"/>
      <c r="F99" s="351"/>
      <c r="G99" s="351"/>
      <c r="H99" s="351"/>
      <c r="I99" s="351"/>
      <c r="J99" s="351"/>
      <c r="K99" s="351"/>
      <c r="L99" s="368">
        <v>2255394.9432055596</v>
      </c>
      <c r="M99" s="354">
        <v>3345994</v>
      </c>
      <c r="N99" s="59"/>
      <c r="O99" s="59"/>
    </row>
    <row r="100" spans="1:15" ht="15" x14ac:dyDescent="0.25">
      <c r="A100" s="343" t="s">
        <v>160</v>
      </c>
      <c r="B100" s="343"/>
      <c r="C100" s="343"/>
      <c r="D100" s="343"/>
      <c r="E100" s="343"/>
      <c r="F100" s="343"/>
      <c r="G100" s="343"/>
      <c r="H100" s="343"/>
      <c r="I100" s="343"/>
      <c r="J100" s="343"/>
      <c r="K100" s="343"/>
      <c r="L100" s="343"/>
      <c r="M100" s="343"/>
      <c r="N100" s="59"/>
      <c r="O100" s="59"/>
    </row>
    <row r="101" spans="1:15" ht="15" x14ac:dyDescent="0.25">
      <c r="A101" s="350" t="s">
        <v>161</v>
      </c>
      <c r="B101" s="353">
        <v>622961.91918049869</v>
      </c>
      <c r="C101" s="368">
        <v>974700</v>
      </c>
      <c r="D101" s="354">
        <v>169210.18580387507</v>
      </c>
      <c r="E101" s="368">
        <v>264750</v>
      </c>
      <c r="F101" s="354">
        <v>233318.31682203442</v>
      </c>
      <c r="G101" s="368">
        <v>365055</v>
      </c>
      <c r="H101" s="358">
        <v>311949.44331525121</v>
      </c>
      <c r="I101" s="359">
        <v>488083</v>
      </c>
      <c r="J101" s="387"/>
      <c r="K101" s="388"/>
      <c r="L101" s="387"/>
      <c r="M101" s="387"/>
      <c r="N101" s="59"/>
      <c r="O101" s="59"/>
    </row>
    <row r="102" spans="1:15" ht="15" x14ac:dyDescent="0.25">
      <c r="A102" s="343" t="s">
        <v>162</v>
      </c>
      <c r="B102" s="343"/>
      <c r="C102" s="343"/>
      <c r="D102" s="343"/>
      <c r="E102" s="343"/>
      <c r="F102" s="343"/>
      <c r="G102" s="343"/>
      <c r="H102" s="343"/>
      <c r="I102" s="343"/>
      <c r="J102" s="343"/>
      <c r="K102" s="343"/>
      <c r="L102" s="343"/>
      <c r="M102" s="343"/>
      <c r="N102" s="59"/>
      <c r="O102" s="59"/>
    </row>
    <row r="103" spans="1:15" ht="15" x14ac:dyDescent="0.25">
      <c r="A103" s="350" t="s">
        <v>163</v>
      </c>
      <c r="B103" s="353">
        <v>14127.19262439299</v>
      </c>
      <c r="C103" s="368">
        <v>149600</v>
      </c>
      <c r="D103" s="370">
        <v>10179.888802871419</v>
      </c>
      <c r="E103" s="370">
        <v>107800</v>
      </c>
      <c r="F103" s="354">
        <v>14542.698289816313</v>
      </c>
      <c r="G103" s="386">
        <v>154000</v>
      </c>
      <c r="H103" s="387"/>
      <c r="I103" s="388"/>
      <c r="J103" s="387"/>
      <c r="K103" s="388"/>
      <c r="L103" s="387"/>
      <c r="M103" s="387"/>
      <c r="N103" s="59"/>
      <c r="O103" s="59"/>
    </row>
    <row r="104" spans="1:15" ht="15" x14ac:dyDescent="0.25">
      <c r="A104" s="343" t="s">
        <v>165</v>
      </c>
      <c r="B104" s="343"/>
      <c r="C104" s="343"/>
      <c r="D104" s="343"/>
      <c r="E104" s="343"/>
      <c r="F104" s="375"/>
      <c r="G104" s="343"/>
      <c r="H104" s="343"/>
      <c r="I104" s="343"/>
      <c r="J104" s="343"/>
      <c r="K104" s="343"/>
      <c r="L104" s="343"/>
      <c r="M104" s="343"/>
      <c r="N104" s="59"/>
      <c r="O104" s="59"/>
    </row>
    <row r="105" spans="1:15" ht="15" x14ac:dyDescent="0.25">
      <c r="A105" s="350" t="s">
        <v>166</v>
      </c>
      <c r="B105" s="353">
        <v>345298.60464217834</v>
      </c>
      <c r="C105" s="354">
        <v>354236</v>
      </c>
      <c r="D105" s="354">
        <v>275055.29416837147</v>
      </c>
      <c r="E105" s="354">
        <v>282174</v>
      </c>
      <c r="F105" s="358">
        <v>294233.93186271156</v>
      </c>
      <c r="G105" s="359">
        <v>301849</v>
      </c>
      <c r="H105" s="387"/>
      <c r="I105" s="388"/>
      <c r="J105" s="387"/>
      <c r="K105" s="388"/>
      <c r="L105" s="387"/>
      <c r="M105" s="387"/>
      <c r="N105" s="59"/>
      <c r="O105" s="59"/>
    </row>
    <row r="106" spans="1:15" ht="15" x14ac:dyDescent="0.25">
      <c r="A106" s="343" t="s">
        <v>167</v>
      </c>
      <c r="B106" s="343"/>
      <c r="C106" s="343"/>
      <c r="D106" s="343"/>
      <c r="E106" s="343"/>
      <c r="F106" s="375"/>
      <c r="G106" s="343"/>
      <c r="H106" s="343"/>
      <c r="I106" s="343"/>
      <c r="J106" s="343"/>
      <c r="K106" s="343"/>
      <c r="L106" s="343"/>
      <c r="M106" s="343"/>
      <c r="N106" s="59"/>
      <c r="O106" s="59"/>
    </row>
    <row r="107" spans="1:15" ht="15" x14ac:dyDescent="0.25">
      <c r="A107" s="350" t="s">
        <v>168</v>
      </c>
      <c r="B107" s="353">
        <v>129903.75265313363</v>
      </c>
      <c r="C107" s="368">
        <v>151926</v>
      </c>
      <c r="D107" s="354">
        <v>74577.131672039774</v>
      </c>
      <c r="E107" s="368">
        <v>87220</v>
      </c>
      <c r="F107" s="354">
        <v>113925.50386208334</v>
      </c>
      <c r="G107" s="354">
        <v>133239</v>
      </c>
      <c r="H107" s="358">
        <v>54707.567514795337</v>
      </c>
      <c r="I107" s="358">
        <v>63982</v>
      </c>
      <c r="J107" s="387"/>
      <c r="K107" s="387"/>
      <c r="L107" s="387"/>
      <c r="M107" s="387"/>
      <c r="N107" s="59"/>
      <c r="O107" s="59"/>
    </row>
    <row r="108" spans="1:15" ht="15" x14ac:dyDescent="0.25">
      <c r="A108" s="394" t="s">
        <v>169</v>
      </c>
      <c r="B108" s="395">
        <v>687245.09504782455</v>
      </c>
      <c r="C108" s="396">
        <v>1283713</v>
      </c>
      <c r="D108" s="370">
        <v>547444.58481535851</v>
      </c>
      <c r="E108" s="397">
        <v>1022569</v>
      </c>
      <c r="F108" s="369">
        <v>585614.28931801859</v>
      </c>
      <c r="G108" s="398">
        <v>1093866</v>
      </c>
      <c r="H108" s="387"/>
      <c r="I108" s="387"/>
      <c r="J108" s="387"/>
      <c r="K108" s="387"/>
      <c r="L108" s="387"/>
      <c r="M108" s="387"/>
      <c r="N108" s="59"/>
      <c r="O108" s="59"/>
    </row>
    <row r="109" spans="1:15" ht="15" x14ac:dyDescent="0.25">
      <c r="A109" s="343" t="s">
        <v>170</v>
      </c>
      <c r="B109" s="343"/>
      <c r="C109" s="343"/>
      <c r="D109" s="343"/>
      <c r="E109" s="343"/>
      <c r="F109" s="343"/>
      <c r="G109" s="343"/>
      <c r="H109" s="343"/>
      <c r="I109" s="343"/>
      <c r="J109" s="343"/>
      <c r="K109" s="343"/>
      <c r="L109" s="343"/>
      <c r="M109" s="343"/>
      <c r="N109" s="59"/>
      <c r="O109" s="59"/>
    </row>
    <row r="110" spans="1:15" ht="15" x14ac:dyDescent="0.25">
      <c r="A110" s="350" t="s">
        <v>171</v>
      </c>
      <c r="B110" s="353">
        <v>28932279.962527476</v>
      </c>
      <c r="C110" s="354">
        <v>55489453.078242317</v>
      </c>
      <c r="D110" s="354">
        <v>12135662.426658923</v>
      </c>
      <c r="E110" s="354">
        <v>26874616.890624359</v>
      </c>
      <c r="F110" s="354">
        <v>16149705.301775357</v>
      </c>
      <c r="G110" s="386">
        <v>35638991.090334617</v>
      </c>
      <c r="H110" s="358">
        <v>8743478.8574999999</v>
      </c>
      <c r="I110" s="358">
        <v>18950646.955000002</v>
      </c>
      <c r="J110" s="387"/>
      <c r="K110" s="387"/>
      <c r="L110" s="387"/>
      <c r="M110" s="387"/>
      <c r="N110" s="59"/>
      <c r="O110" s="59"/>
    </row>
    <row r="111" spans="1:15" ht="15" x14ac:dyDescent="0.25">
      <c r="A111" s="350" t="s">
        <v>172</v>
      </c>
      <c r="B111" s="353">
        <v>2538040</v>
      </c>
      <c r="C111" s="354">
        <v>2538040</v>
      </c>
      <c r="D111" s="354">
        <v>1457005</v>
      </c>
      <c r="E111" s="354">
        <v>1457005</v>
      </c>
      <c r="F111" s="386">
        <v>2225760</v>
      </c>
      <c r="G111" s="386">
        <v>2225760</v>
      </c>
      <c r="H111" s="358">
        <v>1068818</v>
      </c>
      <c r="I111" s="358">
        <v>1068818</v>
      </c>
      <c r="J111" s="387"/>
      <c r="K111" s="387"/>
      <c r="L111" s="387"/>
      <c r="M111" s="387"/>
      <c r="N111" s="59"/>
      <c r="O111" s="59"/>
    </row>
    <row r="112" spans="1:15" ht="15" x14ac:dyDescent="0.25">
      <c r="A112" s="343" t="s">
        <v>173</v>
      </c>
      <c r="B112" s="343"/>
      <c r="C112" s="343"/>
      <c r="D112" s="343"/>
      <c r="E112" s="343"/>
      <c r="F112" s="343"/>
      <c r="G112" s="343"/>
      <c r="H112" s="343"/>
      <c r="I112" s="343"/>
      <c r="J112" s="343"/>
      <c r="K112" s="343"/>
      <c r="L112" s="343"/>
      <c r="M112" s="343"/>
      <c r="N112" s="59"/>
      <c r="O112" s="59"/>
    </row>
    <row r="113" spans="1:15" ht="15" x14ac:dyDescent="0.25">
      <c r="A113" s="350" t="s">
        <v>174</v>
      </c>
      <c r="B113" s="373"/>
      <c r="C113" s="373"/>
      <c r="D113" s="373"/>
      <c r="E113" s="373"/>
      <c r="F113" s="373"/>
      <c r="G113" s="373"/>
      <c r="H113" s="373"/>
      <c r="I113" s="373"/>
      <c r="J113" s="373"/>
      <c r="K113" s="373"/>
      <c r="L113" s="358">
        <v>97025.088321769988</v>
      </c>
      <c r="M113" s="358">
        <v>556243</v>
      </c>
      <c r="N113" s="59"/>
      <c r="O113" s="59"/>
    </row>
    <row r="114" spans="1:15" ht="84.75" customHeight="1" x14ac:dyDescent="0.25">
      <c r="A114" s="363" t="s">
        <v>175</v>
      </c>
      <c r="B114" s="373"/>
      <c r="C114" s="373"/>
      <c r="D114" s="373"/>
      <c r="E114" s="373"/>
      <c r="F114" s="373"/>
      <c r="G114" s="373"/>
      <c r="H114" s="373"/>
      <c r="I114" s="373"/>
      <c r="J114" s="373"/>
      <c r="K114" s="373"/>
      <c r="L114" s="358">
        <v>497752.69275457767</v>
      </c>
      <c r="M114" s="358">
        <v>1182422</v>
      </c>
      <c r="N114" s="59"/>
      <c r="O114" s="59"/>
    </row>
    <row r="115" spans="1:15" ht="15" x14ac:dyDescent="0.25">
      <c r="A115" s="343" t="s">
        <v>176</v>
      </c>
      <c r="B115" s="343"/>
      <c r="C115" s="343"/>
      <c r="D115" s="343"/>
      <c r="E115" s="343"/>
      <c r="F115" s="343"/>
      <c r="G115" s="343"/>
      <c r="H115" s="343"/>
      <c r="I115" s="343"/>
      <c r="J115" s="343"/>
      <c r="K115" s="343"/>
      <c r="L115" s="343"/>
      <c r="M115" s="343"/>
      <c r="N115" s="59"/>
      <c r="O115" s="59"/>
    </row>
    <row r="116" spans="1:15" ht="45" customHeight="1" x14ac:dyDescent="0.25">
      <c r="A116" s="363" t="s">
        <v>177</v>
      </c>
      <c r="B116" s="373"/>
      <c r="C116" s="373"/>
      <c r="D116" s="373"/>
      <c r="E116" s="373"/>
      <c r="F116" s="373"/>
      <c r="G116" s="373"/>
      <c r="H116" s="373"/>
      <c r="I116" s="373"/>
      <c r="J116" s="373"/>
      <c r="K116" s="373"/>
      <c r="L116" s="358">
        <v>81712.567783253893</v>
      </c>
      <c r="M116" s="358">
        <v>90046</v>
      </c>
      <c r="N116" s="59"/>
      <c r="O116" s="59"/>
    </row>
    <row r="117" spans="1:15" ht="15" x14ac:dyDescent="0.25">
      <c r="A117" s="343" t="s">
        <v>178</v>
      </c>
      <c r="B117" s="343"/>
      <c r="C117" s="343"/>
      <c r="D117" s="343"/>
      <c r="E117" s="343"/>
      <c r="F117" s="343"/>
      <c r="G117" s="343"/>
      <c r="H117" s="343"/>
      <c r="I117" s="343"/>
      <c r="J117" s="343"/>
      <c r="K117" s="343"/>
      <c r="L117" s="343"/>
      <c r="M117" s="343"/>
      <c r="N117" s="59"/>
      <c r="O117" s="59"/>
    </row>
    <row r="118" spans="1:15" ht="31.5" customHeight="1" x14ac:dyDescent="0.25">
      <c r="A118" s="363" t="s">
        <v>179</v>
      </c>
      <c r="B118" s="373"/>
      <c r="C118" s="373"/>
      <c r="D118" s="373"/>
      <c r="E118" s="373"/>
      <c r="F118" s="373"/>
      <c r="G118" s="373"/>
      <c r="H118" s="373"/>
      <c r="I118" s="373"/>
      <c r="J118" s="373"/>
      <c r="K118" s="373"/>
      <c r="L118" s="358">
        <v>78857.337491688901</v>
      </c>
      <c r="M118" s="358">
        <v>159279</v>
      </c>
      <c r="N118" s="59"/>
      <c r="O118" s="59"/>
    </row>
    <row r="119" spans="1:15" ht="15" x14ac:dyDescent="0.25">
      <c r="A119" s="374" t="s">
        <v>180</v>
      </c>
      <c r="B119" s="375">
        <f>SUM(B92:B99,B101,B103,B105,B107:B108,B110:B111,B113:B114,B116,B118)</f>
        <v>58986966.664800331</v>
      </c>
      <c r="C119" s="375">
        <f t="shared" ref="C119:K119" si="2">SUM(C92:C99,C101,C103,C105,C107:C108,C110:C111,C113:C114,C116,C118)</f>
        <v>89096936.078242317</v>
      </c>
      <c r="D119" s="375">
        <f t="shared" si="2"/>
        <v>35468254.652708374</v>
      </c>
      <c r="E119" s="375">
        <f t="shared" si="2"/>
        <v>52823454.890624359</v>
      </c>
      <c r="F119" s="375">
        <f t="shared" si="2"/>
        <v>38131530.387521148</v>
      </c>
      <c r="G119" s="375">
        <f t="shared" si="2"/>
        <v>59901464.090334617</v>
      </c>
      <c r="H119" s="375">
        <f t="shared" si="2"/>
        <v>11439434.669783417</v>
      </c>
      <c r="I119" s="375">
        <f t="shared" si="2"/>
        <v>21951714.955000002</v>
      </c>
      <c r="J119" s="375">
        <f t="shared" si="2"/>
        <v>1994000</v>
      </c>
      <c r="K119" s="375">
        <f t="shared" si="2"/>
        <v>1994000</v>
      </c>
      <c r="L119" s="375">
        <f>SUM(L92:L99,L101,L103,L105,L107:L108,L110:L111,L113:L114,L116,L118)</f>
        <v>3010742.6295568501</v>
      </c>
      <c r="M119" s="375">
        <f>SUM(M92:M99,M101,M103,M105,M107:M108,M110:M111,M113:M114,M116,M118)</f>
        <v>5333984</v>
      </c>
      <c r="N119" s="59"/>
      <c r="O119" s="59"/>
    </row>
    <row r="120" spans="1:15" ht="15" x14ac:dyDescent="0.25">
      <c r="A120" s="339"/>
      <c r="B120" s="376" t="s">
        <v>149</v>
      </c>
      <c r="C120" s="376" t="s">
        <v>150</v>
      </c>
      <c r="D120" s="368"/>
      <c r="E120" s="368"/>
      <c r="F120" s="368"/>
      <c r="G120" s="368"/>
      <c r="H120" s="368"/>
      <c r="I120" s="368" t="s">
        <v>164</v>
      </c>
      <c r="J120" s="368"/>
      <c r="K120" s="368"/>
      <c r="L120" s="338"/>
      <c r="M120" s="338"/>
      <c r="N120" s="59"/>
      <c r="O120" s="59"/>
    </row>
    <row r="121" spans="1:15" ht="15" x14ac:dyDescent="0.25">
      <c r="A121" s="378" t="s">
        <v>181</v>
      </c>
      <c r="B121" s="379">
        <f>SUM(B119,D119,F119,H119,J119,L119)</f>
        <v>149030929.00437012</v>
      </c>
      <c r="C121" s="379">
        <f>SUM(C119,E119,G119,I119,K119,,M119)</f>
        <v>231101554.01420131</v>
      </c>
      <c r="D121" s="338"/>
      <c r="E121" s="338"/>
      <c r="F121" s="338"/>
      <c r="G121" s="338"/>
      <c r="H121" s="338"/>
      <c r="I121" s="338"/>
      <c r="J121" s="338"/>
      <c r="K121" s="338"/>
      <c r="L121" s="338"/>
      <c r="M121" s="338"/>
      <c r="N121" s="59"/>
      <c r="O121" s="59"/>
    </row>
    <row r="122" spans="1:15" ht="15" x14ac:dyDescent="0.25">
      <c r="A122" s="382"/>
      <c r="B122" s="399"/>
      <c r="C122" s="399"/>
      <c r="D122" s="399"/>
      <c r="E122" s="399"/>
      <c r="F122" s="338"/>
      <c r="G122" s="338"/>
      <c r="H122" s="338"/>
      <c r="I122" s="338"/>
      <c r="J122" s="338"/>
      <c r="K122" s="338"/>
      <c r="L122" s="338"/>
      <c r="M122" s="338"/>
      <c r="N122" s="59"/>
      <c r="O122" s="59"/>
    </row>
    <row r="123" spans="1:15" ht="15" x14ac:dyDescent="0.25">
      <c r="A123" s="412"/>
      <c r="B123" s="412"/>
      <c r="C123" s="412"/>
      <c r="D123" s="338"/>
      <c r="E123" s="338"/>
      <c r="F123" s="338"/>
      <c r="G123" s="338"/>
      <c r="H123" s="338"/>
      <c r="I123" s="338"/>
      <c r="J123" s="338"/>
      <c r="K123" s="338"/>
      <c r="L123" s="338"/>
      <c r="M123" s="338"/>
      <c r="N123" s="59"/>
      <c r="O123" s="59"/>
    </row>
    <row r="124" spans="1:15" x14ac:dyDescent="0.2">
      <c r="A124" s="59"/>
      <c r="B124" s="59"/>
      <c r="C124" s="59"/>
      <c r="D124" s="59"/>
      <c r="E124" s="59"/>
      <c r="F124" s="59"/>
      <c r="G124" s="59"/>
      <c r="H124" s="59"/>
      <c r="I124" s="59"/>
      <c r="J124" s="59"/>
      <c r="K124" s="59"/>
      <c r="L124" s="59"/>
      <c r="M124" s="59"/>
      <c r="N124" s="59"/>
      <c r="O124" s="59"/>
    </row>
    <row r="125" spans="1:15" x14ac:dyDescent="0.2">
      <c r="A125" s="59"/>
      <c r="B125" s="59"/>
      <c r="C125" s="59"/>
      <c r="D125" s="59"/>
      <c r="E125" s="59"/>
      <c r="F125" s="59"/>
      <c r="G125" s="59"/>
      <c r="H125" s="59"/>
      <c r="I125" s="59"/>
      <c r="J125" s="59"/>
      <c r="K125" s="59"/>
      <c r="L125" s="59"/>
      <c r="M125" s="59"/>
      <c r="N125" s="59"/>
      <c r="O125" s="59"/>
    </row>
    <row r="126" spans="1:15" x14ac:dyDescent="0.2">
      <c r="A126" s="59"/>
      <c r="B126" s="59"/>
      <c r="C126" s="59"/>
      <c r="D126" s="59"/>
      <c r="E126" s="59"/>
      <c r="F126" s="59"/>
      <c r="G126" s="59"/>
      <c r="H126" s="59"/>
      <c r="I126" s="59"/>
      <c r="J126" s="59"/>
      <c r="K126" s="59"/>
      <c r="L126" s="59"/>
      <c r="M126" s="59"/>
      <c r="N126" s="59"/>
      <c r="O126" s="59"/>
    </row>
    <row r="127" spans="1:15" x14ac:dyDescent="0.2">
      <c r="A127" s="59"/>
      <c r="B127" s="59"/>
      <c r="C127" s="59"/>
      <c r="D127" s="59"/>
      <c r="E127" s="59"/>
      <c r="F127" s="59"/>
      <c r="G127" s="59"/>
      <c r="H127" s="59"/>
      <c r="I127" s="59"/>
      <c r="J127" s="59"/>
      <c r="K127" s="59"/>
      <c r="L127" s="59"/>
      <c r="M127" s="59"/>
      <c r="N127" s="59"/>
      <c r="O127" s="59"/>
    </row>
    <row r="128" spans="1:15" x14ac:dyDescent="0.2">
      <c r="A128" s="59"/>
      <c r="B128" s="59"/>
      <c r="C128" s="59"/>
      <c r="D128" s="59"/>
      <c r="E128" s="59"/>
      <c r="F128" s="59"/>
      <c r="G128" s="59"/>
      <c r="H128" s="59"/>
      <c r="I128" s="59"/>
      <c r="J128" s="59"/>
      <c r="K128" s="59"/>
      <c r="L128" s="59"/>
      <c r="M128" s="59"/>
      <c r="N128" s="59"/>
      <c r="O128" s="59"/>
    </row>
  </sheetData>
  <mergeCells count="15">
    <mergeCell ref="L89:M89"/>
    <mergeCell ref="A123:C123"/>
    <mergeCell ref="A84:C84"/>
    <mergeCell ref="B89:C89"/>
    <mergeCell ref="D89:E89"/>
    <mergeCell ref="F89:G89"/>
    <mergeCell ref="H89:I89"/>
    <mergeCell ref="J89:K89"/>
    <mergeCell ref="L16:O17"/>
    <mergeCell ref="B48:C48"/>
    <mergeCell ref="D48:E48"/>
    <mergeCell ref="F48:G48"/>
    <mergeCell ref="H48:I48"/>
    <mergeCell ref="J48:K48"/>
    <mergeCell ref="L48:M48"/>
  </mergeCells>
  <pageMargins left="0.7" right="0.7" top="0.75" bottom="0.75" header="0.3" footer="0.3"/>
  <pageSetup scale="37" orientation="portrait" r:id="rId1"/>
  <rowBreaks count="1" manualBreakCount="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99"/>
  <sheetViews>
    <sheetView zoomScaleNormal="100" workbookViewId="0">
      <pane xSplit="3" ySplit="2" topLeftCell="D9" activePane="bottomRight" state="frozen"/>
      <selection pane="topRight" activeCell="D1" sqref="D1"/>
      <selection pane="bottomLeft" activeCell="A3" sqref="A3"/>
      <selection pane="bottomRight"/>
    </sheetView>
  </sheetViews>
  <sheetFormatPr defaultRowHeight="15" x14ac:dyDescent="0.25"/>
  <cols>
    <col min="1" max="1" width="10.140625" style="1" customWidth="1"/>
    <col min="2" max="2" width="47.85546875" customWidth="1"/>
    <col min="3" max="3" width="18.28515625" customWidth="1"/>
    <col min="4" max="4" width="6.7109375" customWidth="1"/>
    <col min="5" max="5" width="9" customWidth="1"/>
    <col min="6" max="6" width="5.7109375" customWidth="1"/>
    <col min="7" max="7" width="6.7109375" customWidth="1"/>
    <col min="8" max="8" width="9" customWidth="1"/>
    <col min="9" max="9" width="6.85546875" customWidth="1"/>
    <col min="10" max="10" width="6.7109375" style="3" customWidth="1"/>
    <col min="11" max="11" width="9" style="3" customWidth="1"/>
    <col min="12" max="12" width="5.7109375" style="3" customWidth="1"/>
    <col min="13" max="13" width="6.7109375" style="3" customWidth="1"/>
    <col min="14" max="14" width="9" style="3" customWidth="1"/>
    <col min="15" max="15" width="5.7109375" style="3" customWidth="1"/>
    <col min="16" max="16" width="7.85546875" style="59" customWidth="1"/>
    <col min="17" max="17" width="9" style="59" bestFit="1" customWidth="1"/>
    <col min="18" max="18" width="8.140625" style="59" bestFit="1" customWidth="1"/>
    <col min="19" max="19" width="7.85546875" style="59" customWidth="1"/>
    <col min="20" max="20" width="9" style="59" bestFit="1" customWidth="1"/>
    <col min="21" max="21" width="8.140625" style="59" bestFit="1" customWidth="1"/>
    <col min="22" max="22" width="6.5703125" style="332" customWidth="1"/>
    <col min="23" max="23" width="6" bestFit="1" customWidth="1"/>
    <col min="24" max="24" width="9" bestFit="1" customWidth="1"/>
    <col min="25" max="26" width="5.7109375" customWidth="1"/>
    <col min="27" max="27" width="9.5703125" bestFit="1" customWidth="1"/>
    <col min="28" max="29" width="6.7109375" bestFit="1" customWidth="1"/>
    <col min="30" max="30" width="8.140625" bestFit="1" customWidth="1"/>
    <col min="31" max="31" width="5" bestFit="1" customWidth="1"/>
    <col min="32" max="32" width="5.85546875" bestFit="1" customWidth="1"/>
    <col min="33" max="33" width="8.140625" bestFit="1" customWidth="1"/>
    <col min="34" max="34" width="5" customWidth="1"/>
    <col min="35" max="35" width="5.85546875" bestFit="1" customWidth="1"/>
    <col min="36" max="37" width="5" bestFit="1" customWidth="1"/>
    <col min="38" max="38" width="6.5703125" bestFit="1" customWidth="1"/>
    <col min="39" max="39" width="9.5703125" bestFit="1" customWidth="1"/>
    <col min="40" max="40" width="6.42578125" bestFit="1" customWidth="1"/>
    <col min="41" max="41" width="6.5703125" bestFit="1" customWidth="1"/>
    <col min="42" max="42" width="7.28515625" bestFit="1" customWidth="1"/>
    <col min="43" max="43" width="5" bestFit="1" customWidth="1"/>
    <col min="44" max="44" width="6.5703125" bestFit="1" customWidth="1"/>
    <col min="45" max="45" width="7.28515625" bestFit="1" customWidth="1"/>
    <col min="46" max="46" width="5" bestFit="1" customWidth="1"/>
    <col min="47" max="47" width="5.7109375" customWidth="1"/>
    <col min="48" max="49" width="5" bestFit="1" customWidth="1"/>
    <col min="50" max="50" width="6.5703125" bestFit="1" customWidth="1"/>
    <col min="51" max="51" width="9.5703125" style="2" bestFit="1" customWidth="1"/>
    <col min="52" max="52" width="6.42578125" style="2" bestFit="1" customWidth="1"/>
    <col min="53" max="53" width="6.5703125" style="2" bestFit="1" customWidth="1"/>
    <col min="54" max="54" width="7.28515625" style="2" bestFit="1" customWidth="1"/>
    <col min="55" max="55" width="5" style="2" bestFit="1" customWidth="1"/>
    <col min="56" max="56" width="6.5703125" style="2" bestFit="1" customWidth="1"/>
    <col min="57" max="57" width="7.28515625" style="2" bestFit="1" customWidth="1"/>
    <col min="58" max="58" width="5" style="2" bestFit="1" customWidth="1"/>
    <col min="59" max="59" width="5.7109375" style="2" customWidth="1"/>
    <col min="60" max="61" width="5" style="2" bestFit="1" customWidth="1"/>
    <col min="62" max="62" width="6.5703125" style="2" bestFit="1" customWidth="1"/>
  </cols>
  <sheetData>
    <row r="1" spans="1:51" s="157" customFormat="1" ht="21.75" customHeight="1" x14ac:dyDescent="0.2">
      <c r="A1" s="189" t="s">
        <v>125</v>
      </c>
      <c r="B1" s="190"/>
      <c r="C1" s="190"/>
      <c r="D1" s="190"/>
      <c r="E1" s="190"/>
      <c r="F1" s="190"/>
      <c r="G1" s="190"/>
      <c r="H1" s="190"/>
      <c r="I1" s="190"/>
      <c r="J1" s="190"/>
      <c r="K1" s="190"/>
      <c r="L1" s="190"/>
      <c r="M1" s="190"/>
      <c r="N1" s="190"/>
      <c r="O1" s="191"/>
      <c r="P1" s="190"/>
      <c r="Q1" s="190"/>
      <c r="R1" s="191"/>
      <c r="S1" s="190"/>
      <c r="T1" s="190"/>
      <c r="U1" s="191"/>
      <c r="V1" s="331"/>
      <c r="AA1" s="164"/>
      <c r="AM1" s="165"/>
      <c r="AY1" s="165"/>
    </row>
    <row r="2" spans="1:51" s="3" customFormat="1" ht="31.5" customHeight="1" thickBot="1" x14ac:dyDescent="0.3">
      <c r="A2" s="184" t="s">
        <v>0</v>
      </c>
      <c r="B2" s="185" t="s">
        <v>17</v>
      </c>
      <c r="C2" s="185" t="s">
        <v>30</v>
      </c>
      <c r="D2" s="186" t="s">
        <v>5</v>
      </c>
      <c r="E2" s="187" t="s">
        <v>53</v>
      </c>
      <c r="F2" s="188" t="s">
        <v>6</v>
      </c>
      <c r="G2" s="186" t="s">
        <v>15</v>
      </c>
      <c r="H2" s="184" t="s">
        <v>54</v>
      </c>
      <c r="I2" s="188" t="s">
        <v>14</v>
      </c>
      <c r="J2" s="186" t="s">
        <v>20</v>
      </c>
      <c r="K2" s="184" t="s">
        <v>55</v>
      </c>
      <c r="L2" s="188" t="s">
        <v>21</v>
      </c>
      <c r="M2" s="186" t="s">
        <v>47</v>
      </c>
      <c r="N2" s="184" t="s">
        <v>56</v>
      </c>
      <c r="O2" s="188" t="s">
        <v>49</v>
      </c>
      <c r="P2" s="186" t="s">
        <v>112</v>
      </c>
      <c r="Q2" s="184" t="s">
        <v>115</v>
      </c>
      <c r="R2" s="188" t="s">
        <v>114</v>
      </c>
      <c r="S2" s="186" t="s">
        <v>117</v>
      </c>
      <c r="T2" s="184" t="s">
        <v>118</v>
      </c>
      <c r="U2" s="188" t="s">
        <v>119</v>
      </c>
      <c r="V2" s="332"/>
      <c r="AA2" s="6"/>
      <c r="AM2" s="4"/>
      <c r="AY2" s="4"/>
    </row>
    <row r="3" spans="1:51" s="3" customFormat="1" x14ac:dyDescent="0.25">
      <c r="A3" s="90" t="s">
        <v>33</v>
      </c>
      <c r="B3" s="91" t="s">
        <v>66</v>
      </c>
      <c r="C3" s="92" t="s">
        <v>10</v>
      </c>
      <c r="D3" s="25">
        <v>637</v>
      </c>
      <c r="E3" s="26">
        <v>5449</v>
      </c>
      <c r="F3" s="93">
        <v>0.11690218388695174</v>
      </c>
      <c r="G3" s="25">
        <v>663</v>
      </c>
      <c r="H3" s="26">
        <v>5650</v>
      </c>
      <c r="I3" s="93">
        <v>0.11734513274336283</v>
      </c>
      <c r="J3" s="25">
        <v>792</v>
      </c>
      <c r="K3" s="26">
        <v>5690</v>
      </c>
      <c r="L3" s="93">
        <v>0.13919156414762743</v>
      </c>
      <c r="M3" s="25">
        <v>832</v>
      </c>
      <c r="N3" s="26">
        <v>6532</v>
      </c>
      <c r="O3" s="93">
        <v>0.12737293325168403</v>
      </c>
      <c r="P3" s="25">
        <v>794</v>
      </c>
      <c r="Q3" s="26">
        <v>6739</v>
      </c>
      <c r="R3" s="93">
        <v>0.11782163525745699</v>
      </c>
      <c r="S3" s="25">
        <v>620</v>
      </c>
      <c r="T3" s="26">
        <v>4818</v>
      </c>
      <c r="U3" s="93">
        <v>0.12868410128684099</v>
      </c>
      <c r="V3" s="332"/>
      <c r="AA3" s="6"/>
      <c r="AM3" s="4"/>
      <c r="AY3" s="4"/>
    </row>
    <row r="4" spans="1:51" s="3" customFormat="1" x14ac:dyDescent="0.25">
      <c r="A4" s="94" t="s">
        <v>33</v>
      </c>
      <c r="B4" s="95" t="s">
        <v>66</v>
      </c>
      <c r="C4" s="96" t="s">
        <v>50</v>
      </c>
      <c r="D4" s="7">
        <v>448</v>
      </c>
      <c r="E4" s="97">
        <v>4122</v>
      </c>
      <c r="F4" s="98">
        <v>0.10868510431829209</v>
      </c>
      <c r="G4" s="7">
        <v>516</v>
      </c>
      <c r="H4" s="97">
        <v>4333</v>
      </c>
      <c r="I4" s="98">
        <v>0.11908608354488807</v>
      </c>
      <c r="J4" s="7">
        <v>605</v>
      </c>
      <c r="K4" s="97">
        <v>4368</v>
      </c>
      <c r="L4" s="98">
        <v>0.13850732600732601</v>
      </c>
      <c r="M4" s="7">
        <v>574</v>
      </c>
      <c r="N4" s="97">
        <v>4864</v>
      </c>
      <c r="O4" s="98">
        <v>0.11800986842105263</v>
      </c>
      <c r="P4" s="7">
        <v>601</v>
      </c>
      <c r="Q4" s="49">
        <v>5088</v>
      </c>
      <c r="R4" s="98">
        <v>0.11812106918238993</v>
      </c>
      <c r="S4" s="7">
        <v>453</v>
      </c>
      <c r="T4" s="49">
        <v>3490</v>
      </c>
      <c r="U4" s="98">
        <v>0.12979942693409743</v>
      </c>
      <c r="V4" s="332"/>
      <c r="AA4" s="6"/>
      <c r="AM4" s="4"/>
      <c r="AY4" s="4"/>
    </row>
    <row r="5" spans="1:51" s="59" customFormat="1" x14ac:dyDescent="0.25">
      <c r="A5" s="104" t="s">
        <v>33</v>
      </c>
      <c r="B5" s="114" t="s">
        <v>66</v>
      </c>
      <c r="C5" s="106" t="s">
        <v>60</v>
      </c>
      <c r="D5" s="27">
        <v>37</v>
      </c>
      <c r="E5" s="28">
        <v>279</v>
      </c>
      <c r="F5" s="317">
        <v>0.13261648745519714</v>
      </c>
      <c r="G5" s="27">
        <v>40</v>
      </c>
      <c r="H5" s="28">
        <v>304</v>
      </c>
      <c r="I5" s="317">
        <v>0.13157894736842105</v>
      </c>
      <c r="J5" s="27">
        <v>38</v>
      </c>
      <c r="K5" s="28">
        <v>311</v>
      </c>
      <c r="L5" s="317">
        <v>0.12218649517684887</v>
      </c>
      <c r="M5" s="27">
        <v>55</v>
      </c>
      <c r="N5" s="28">
        <v>378</v>
      </c>
      <c r="O5" s="99">
        <v>0.14550264550264549</v>
      </c>
      <c r="P5" s="27">
        <v>45</v>
      </c>
      <c r="Q5" s="28">
        <v>445</v>
      </c>
      <c r="R5" s="99">
        <v>0.101123595505618</v>
      </c>
      <c r="S5" s="27">
        <v>48</v>
      </c>
      <c r="T5" s="28">
        <v>347</v>
      </c>
      <c r="U5" s="99">
        <v>0.13832853025936601</v>
      </c>
      <c r="V5" s="332"/>
      <c r="AA5" s="6"/>
      <c r="AM5" s="4"/>
      <c r="AY5" s="4"/>
    </row>
    <row r="6" spans="1:51" s="3" customFormat="1" x14ac:dyDescent="0.25">
      <c r="A6" s="100" t="s">
        <v>33</v>
      </c>
      <c r="B6" s="101" t="s">
        <v>66</v>
      </c>
      <c r="C6" s="102" t="s">
        <v>26</v>
      </c>
      <c r="D6" s="7">
        <v>40</v>
      </c>
      <c r="E6" s="97">
        <v>167</v>
      </c>
      <c r="F6" s="318">
        <v>0.23952095808383234</v>
      </c>
      <c r="G6" s="7">
        <v>19</v>
      </c>
      <c r="H6" s="97">
        <v>162</v>
      </c>
      <c r="I6" s="318">
        <v>0.11728395061728394</v>
      </c>
      <c r="J6" s="7">
        <v>44</v>
      </c>
      <c r="K6" s="97">
        <v>228</v>
      </c>
      <c r="L6" s="318">
        <v>0.19298245614035087</v>
      </c>
      <c r="M6" s="7">
        <v>60</v>
      </c>
      <c r="N6" s="97">
        <v>311</v>
      </c>
      <c r="O6" s="98">
        <v>0.19292604501607716</v>
      </c>
      <c r="P6" s="7">
        <v>44</v>
      </c>
      <c r="Q6" s="97">
        <v>318</v>
      </c>
      <c r="R6" s="98">
        <v>0.138364779874214</v>
      </c>
      <c r="S6" s="7">
        <v>46</v>
      </c>
      <c r="T6" s="97">
        <v>243</v>
      </c>
      <c r="U6" s="98">
        <v>0.18930041152263399</v>
      </c>
      <c r="V6" s="332"/>
      <c r="AA6" s="6"/>
      <c r="AM6" s="4"/>
      <c r="AY6" s="4"/>
    </row>
    <row r="7" spans="1:51" s="3" customFormat="1" x14ac:dyDescent="0.25">
      <c r="A7" s="100" t="s">
        <v>33</v>
      </c>
      <c r="B7" s="101" t="s">
        <v>66</v>
      </c>
      <c r="C7" s="102" t="s">
        <v>27</v>
      </c>
      <c r="D7" s="37">
        <v>59</v>
      </c>
      <c r="E7" s="36">
        <v>425</v>
      </c>
      <c r="F7" s="103">
        <v>0.13882352941176471</v>
      </c>
      <c r="G7" s="37">
        <v>38</v>
      </c>
      <c r="H7" s="36">
        <v>366</v>
      </c>
      <c r="I7" s="103">
        <v>0.10382513661202186</v>
      </c>
      <c r="J7" s="37">
        <v>41</v>
      </c>
      <c r="K7" s="36">
        <v>335</v>
      </c>
      <c r="L7" s="103">
        <v>0.12238805970149254</v>
      </c>
      <c r="M7" s="37">
        <v>41</v>
      </c>
      <c r="N7" s="36">
        <v>288</v>
      </c>
      <c r="O7" s="103">
        <v>0.1423611111111111</v>
      </c>
      <c r="P7" s="37">
        <v>30</v>
      </c>
      <c r="Q7" s="36">
        <v>298</v>
      </c>
      <c r="R7" s="103">
        <v>0.100671140939597</v>
      </c>
      <c r="S7" s="37">
        <v>21</v>
      </c>
      <c r="T7" s="36">
        <v>302</v>
      </c>
      <c r="U7" s="103">
        <v>6.9536423841059597E-2</v>
      </c>
      <c r="V7" s="332"/>
      <c r="AA7" s="6"/>
      <c r="AM7" s="4"/>
      <c r="AY7" s="4"/>
    </row>
    <row r="8" spans="1:51" s="3" customFormat="1" ht="15.75" thickBot="1" x14ac:dyDescent="0.3">
      <c r="A8" s="104" t="s">
        <v>33</v>
      </c>
      <c r="B8" s="105" t="s">
        <v>66</v>
      </c>
      <c r="C8" s="106" t="s">
        <v>28</v>
      </c>
      <c r="D8" s="23">
        <v>53</v>
      </c>
      <c r="E8" s="24">
        <v>456</v>
      </c>
      <c r="F8" s="319">
        <v>0.1162280701754386</v>
      </c>
      <c r="G8" s="23">
        <v>50</v>
      </c>
      <c r="H8" s="24">
        <v>485</v>
      </c>
      <c r="I8" s="319">
        <v>0.10309278350515463</v>
      </c>
      <c r="J8" s="23">
        <v>64</v>
      </c>
      <c r="K8" s="24">
        <v>448</v>
      </c>
      <c r="L8" s="319">
        <v>0.14285714285714285</v>
      </c>
      <c r="M8" s="23">
        <v>102</v>
      </c>
      <c r="N8" s="24">
        <v>691</v>
      </c>
      <c r="O8" s="107">
        <v>0.14761215629522431</v>
      </c>
      <c r="P8" s="23">
        <v>74</v>
      </c>
      <c r="Q8" s="24">
        <v>590</v>
      </c>
      <c r="R8" s="107">
        <v>0.12542372881355901</v>
      </c>
      <c r="S8" s="23">
        <v>52</v>
      </c>
      <c r="T8" s="24">
        <v>436</v>
      </c>
      <c r="U8" s="107">
        <v>0.119266055045872</v>
      </c>
      <c r="V8" s="332"/>
      <c r="AA8" s="6"/>
      <c r="AM8" s="4"/>
      <c r="AY8" s="4"/>
    </row>
    <row r="9" spans="1:51" x14ac:dyDescent="0.25">
      <c r="A9" s="90" t="s">
        <v>41</v>
      </c>
      <c r="B9" s="91" t="s">
        <v>73</v>
      </c>
      <c r="C9" s="92" t="s">
        <v>10</v>
      </c>
      <c r="D9" s="27">
        <v>10338</v>
      </c>
      <c r="E9" s="28">
        <v>17567</v>
      </c>
      <c r="F9" s="99">
        <v>0.58848978197757162</v>
      </c>
      <c r="G9" s="27">
        <v>11036</v>
      </c>
      <c r="H9" s="28">
        <v>18688</v>
      </c>
      <c r="I9" s="99">
        <v>0.59053938356164382</v>
      </c>
      <c r="J9" s="27">
        <v>11650</v>
      </c>
      <c r="K9" s="28">
        <v>20300</v>
      </c>
      <c r="L9" s="99">
        <v>0.57389162561576357</v>
      </c>
      <c r="M9" s="27">
        <v>11398</v>
      </c>
      <c r="N9" s="28">
        <v>20031</v>
      </c>
      <c r="O9" s="99">
        <v>0.56901802206579799</v>
      </c>
      <c r="P9" s="27">
        <v>9088</v>
      </c>
      <c r="Q9" s="28">
        <v>17249</v>
      </c>
      <c r="R9" s="99">
        <v>0.52687112296365002</v>
      </c>
      <c r="S9" s="27">
        <v>5577</v>
      </c>
      <c r="T9" s="28">
        <v>11936</v>
      </c>
      <c r="U9" s="99">
        <v>0.46724195710455801</v>
      </c>
    </row>
    <row r="10" spans="1:51" x14ac:dyDescent="0.25">
      <c r="A10" s="94" t="s">
        <v>41</v>
      </c>
      <c r="B10" s="95" t="s">
        <v>73</v>
      </c>
      <c r="C10" s="96" t="s">
        <v>50</v>
      </c>
      <c r="D10" s="7">
        <v>8129</v>
      </c>
      <c r="E10" s="97">
        <v>13340</v>
      </c>
      <c r="F10" s="98">
        <v>0.60937031484257875</v>
      </c>
      <c r="G10" s="7">
        <v>8167</v>
      </c>
      <c r="H10" s="97">
        <v>13794</v>
      </c>
      <c r="I10" s="98">
        <v>0.5920690155139916</v>
      </c>
      <c r="J10" s="7">
        <v>8508</v>
      </c>
      <c r="K10" s="97">
        <v>14646</v>
      </c>
      <c r="L10" s="98">
        <v>0.58090946333469884</v>
      </c>
      <c r="M10" s="7">
        <v>8659</v>
      </c>
      <c r="N10" s="97">
        <v>14902</v>
      </c>
      <c r="O10" s="98">
        <v>0.58106294457119845</v>
      </c>
      <c r="P10" s="7">
        <v>6688</v>
      </c>
      <c r="Q10" s="49">
        <v>12636</v>
      </c>
      <c r="R10" s="98">
        <v>0.52928141817030705</v>
      </c>
      <c r="S10" s="7">
        <v>4161</v>
      </c>
      <c r="T10" s="49">
        <v>8733</v>
      </c>
      <c r="U10" s="98">
        <v>0.47646856750257643</v>
      </c>
    </row>
    <row r="11" spans="1:51" s="59" customFormat="1" x14ac:dyDescent="0.25">
      <c r="A11" s="104" t="s">
        <v>41</v>
      </c>
      <c r="B11" s="114" t="s">
        <v>73</v>
      </c>
      <c r="C11" s="106" t="s">
        <v>60</v>
      </c>
      <c r="D11" s="7">
        <v>434</v>
      </c>
      <c r="E11" s="97">
        <v>883</v>
      </c>
      <c r="F11" s="320">
        <v>0.49150622876557193</v>
      </c>
      <c r="G11" s="7">
        <v>590</v>
      </c>
      <c r="H11" s="97">
        <v>1083</v>
      </c>
      <c r="I11" s="320">
        <v>0.54478301015697139</v>
      </c>
      <c r="J11" s="7">
        <v>687</v>
      </c>
      <c r="K11" s="97">
        <v>1248</v>
      </c>
      <c r="L11" s="320">
        <v>0.55048076923076927</v>
      </c>
      <c r="M11" s="7">
        <v>614</v>
      </c>
      <c r="N11" s="97">
        <v>1225</v>
      </c>
      <c r="O11" s="98">
        <v>0.50122448979591838</v>
      </c>
      <c r="P11" s="7">
        <v>524</v>
      </c>
      <c r="Q11" s="97">
        <v>1110</v>
      </c>
      <c r="R11" s="98">
        <v>0.47207207207207202</v>
      </c>
      <c r="S11" s="7">
        <v>317</v>
      </c>
      <c r="T11" s="97">
        <v>793</v>
      </c>
      <c r="U11" s="98">
        <v>0.39974779319041598</v>
      </c>
      <c r="V11" s="332"/>
    </row>
    <row r="12" spans="1:51" s="3" customFormat="1" x14ac:dyDescent="0.25">
      <c r="A12" s="100" t="s">
        <v>41</v>
      </c>
      <c r="B12" s="101" t="s">
        <v>73</v>
      </c>
      <c r="C12" s="102" t="s">
        <v>26</v>
      </c>
      <c r="D12" s="7">
        <v>312</v>
      </c>
      <c r="E12" s="97">
        <v>586</v>
      </c>
      <c r="F12" s="318">
        <v>0.53242320819112632</v>
      </c>
      <c r="G12" s="7">
        <v>381</v>
      </c>
      <c r="H12" s="97">
        <v>727</v>
      </c>
      <c r="I12" s="318">
        <v>0.52407152682255842</v>
      </c>
      <c r="J12" s="7">
        <v>454</v>
      </c>
      <c r="K12" s="97">
        <v>956</v>
      </c>
      <c r="L12" s="318">
        <v>0.47489539748953974</v>
      </c>
      <c r="M12" s="7">
        <v>465</v>
      </c>
      <c r="N12" s="97">
        <v>894</v>
      </c>
      <c r="O12" s="98">
        <v>0.52013422818791943</v>
      </c>
      <c r="P12" s="7">
        <v>387</v>
      </c>
      <c r="Q12" s="97">
        <v>856</v>
      </c>
      <c r="R12" s="98">
        <v>0.45210280373831802</v>
      </c>
      <c r="S12" s="7">
        <v>251</v>
      </c>
      <c r="T12" s="97">
        <v>600</v>
      </c>
      <c r="U12" s="98">
        <v>0.418333333333333</v>
      </c>
      <c r="V12" s="332"/>
      <c r="AA12" s="6"/>
      <c r="AM12" s="4"/>
      <c r="AY12" s="4"/>
    </row>
    <row r="13" spans="1:51" x14ac:dyDescent="0.25">
      <c r="A13" s="100" t="s">
        <v>41</v>
      </c>
      <c r="B13" s="101" t="s">
        <v>73</v>
      </c>
      <c r="C13" s="102" t="s">
        <v>27</v>
      </c>
      <c r="D13" s="37">
        <v>511</v>
      </c>
      <c r="E13" s="36">
        <v>1162</v>
      </c>
      <c r="F13" s="103">
        <v>0.43975903614457829</v>
      </c>
      <c r="G13" s="37">
        <v>676</v>
      </c>
      <c r="H13" s="36">
        <v>1231</v>
      </c>
      <c r="I13" s="103">
        <v>0.54914703493095041</v>
      </c>
      <c r="J13" s="37">
        <v>547</v>
      </c>
      <c r="K13" s="36">
        <v>1054</v>
      </c>
      <c r="L13" s="103">
        <v>0.51897533206831115</v>
      </c>
      <c r="M13" s="37">
        <v>487</v>
      </c>
      <c r="N13" s="36">
        <v>984</v>
      </c>
      <c r="O13" s="103">
        <v>0.49491869918699188</v>
      </c>
      <c r="P13" s="37">
        <v>474</v>
      </c>
      <c r="Q13" s="36">
        <v>958</v>
      </c>
      <c r="R13" s="103">
        <v>0.49478079331941499</v>
      </c>
      <c r="S13" s="37">
        <v>284</v>
      </c>
      <c r="T13" s="36">
        <v>689</v>
      </c>
      <c r="U13" s="103">
        <v>0.41219158200290301</v>
      </c>
    </row>
    <row r="14" spans="1:51" s="3" customFormat="1" ht="15.75" thickBot="1" x14ac:dyDescent="0.3">
      <c r="A14" s="104" t="s">
        <v>41</v>
      </c>
      <c r="B14" s="105" t="s">
        <v>73</v>
      </c>
      <c r="C14" s="106" t="s">
        <v>28</v>
      </c>
      <c r="D14" s="7">
        <v>952</v>
      </c>
      <c r="E14" s="97">
        <v>1596</v>
      </c>
      <c r="F14" s="318">
        <v>0.59649122807017541</v>
      </c>
      <c r="G14" s="7">
        <v>1222</v>
      </c>
      <c r="H14" s="97">
        <v>1853</v>
      </c>
      <c r="I14" s="318">
        <v>0.65947112790070161</v>
      </c>
      <c r="J14" s="7">
        <v>1454</v>
      </c>
      <c r="K14" s="97">
        <v>2396</v>
      </c>
      <c r="L14" s="318">
        <v>0.60684474123539234</v>
      </c>
      <c r="M14" s="23">
        <v>1173</v>
      </c>
      <c r="N14" s="24">
        <v>2026</v>
      </c>
      <c r="O14" s="107">
        <v>0.57897334649555776</v>
      </c>
      <c r="P14" s="23">
        <v>1015</v>
      </c>
      <c r="Q14" s="24">
        <v>1689</v>
      </c>
      <c r="R14" s="107">
        <v>0.60094730609828295</v>
      </c>
      <c r="S14" s="23">
        <v>564</v>
      </c>
      <c r="T14" s="24">
        <v>1121</v>
      </c>
      <c r="U14" s="107">
        <v>0.50312221231043697</v>
      </c>
      <c r="V14" s="332"/>
      <c r="AA14" s="6"/>
      <c r="AM14" s="4"/>
      <c r="AY14" s="4"/>
    </row>
    <row r="15" spans="1:51" x14ac:dyDescent="0.25">
      <c r="A15" s="90" t="s">
        <v>34</v>
      </c>
      <c r="B15" s="91" t="s">
        <v>61</v>
      </c>
      <c r="C15" s="92" t="s">
        <v>10</v>
      </c>
      <c r="D15" s="25">
        <v>6100</v>
      </c>
      <c r="E15" s="26">
        <v>17089</v>
      </c>
      <c r="F15" s="93">
        <v>0.35695476622388672</v>
      </c>
      <c r="G15" s="25">
        <v>6395</v>
      </c>
      <c r="H15" s="26">
        <v>17430</v>
      </c>
      <c r="I15" s="93">
        <v>0.36689615605278258</v>
      </c>
      <c r="J15" s="25">
        <v>6828</v>
      </c>
      <c r="K15" s="26">
        <v>18557</v>
      </c>
      <c r="L15" s="93">
        <v>0.36794740529180364</v>
      </c>
      <c r="M15" s="27">
        <v>6655</v>
      </c>
      <c r="N15" s="28">
        <v>18909</v>
      </c>
      <c r="O15" s="99">
        <v>0.35194880744618967</v>
      </c>
      <c r="P15" s="27">
        <v>5458</v>
      </c>
      <c r="Q15" s="28">
        <v>16964</v>
      </c>
      <c r="R15" s="99">
        <v>0.32174015562367397</v>
      </c>
      <c r="S15" s="27">
        <v>3375</v>
      </c>
      <c r="T15" s="28">
        <v>11601</v>
      </c>
      <c r="U15" s="99">
        <v>0.29092319627618302</v>
      </c>
    </row>
    <row r="16" spans="1:51" x14ac:dyDescent="0.25">
      <c r="A16" s="94" t="s">
        <v>34</v>
      </c>
      <c r="B16" s="95" t="s">
        <v>61</v>
      </c>
      <c r="C16" s="96" t="s">
        <v>50</v>
      </c>
      <c r="D16" s="7">
        <v>4975</v>
      </c>
      <c r="E16" s="97">
        <v>12993</v>
      </c>
      <c r="F16" s="98">
        <v>0.38289848379896868</v>
      </c>
      <c r="G16" s="7">
        <v>4974</v>
      </c>
      <c r="H16" s="97">
        <v>13110</v>
      </c>
      <c r="I16" s="98">
        <v>0.37940503432494277</v>
      </c>
      <c r="J16" s="7">
        <v>5287</v>
      </c>
      <c r="K16" s="97">
        <v>13617</v>
      </c>
      <c r="L16" s="98">
        <v>0.38826466916354557</v>
      </c>
      <c r="M16" s="7">
        <v>5285</v>
      </c>
      <c r="N16" s="97">
        <v>14066</v>
      </c>
      <c r="O16" s="98">
        <v>0.37572870752168347</v>
      </c>
      <c r="P16" s="7">
        <v>4183</v>
      </c>
      <c r="Q16" s="49">
        <v>12546</v>
      </c>
      <c r="R16" s="98">
        <v>0.33341304001275307</v>
      </c>
      <c r="S16" s="7">
        <v>2621</v>
      </c>
      <c r="T16" s="49">
        <v>8590</v>
      </c>
      <c r="U16" s="98">
        <v>0.30512223515715947</v>
      </c>
    </row>
    <row r="17" spans="1:51" s="59" customFormat="1" x14ac:dyDescent="0.25">
      <c r="A17" s="104" t="s">
        <v>34</v>
      </c>
      <c r="B17" s="114" t="s">
        <v>61</v>
      </c>
      <c r="C17" s="106" t="s">
        <v>60</v>
      </c>
      <c r="D17" s="7">
        <v>240</v>
      </c>
      <c r="E17" s="97">
        <v>934</v>
      </c>
      <c r="F17" s="98">
        <v>0.2569593147751606</v>
      </c>
      <c r="G17" s="7">
        <v>265</v>
      </c>
      <c r="H17" s="97">
        <v>932</v>
      </c>
      <c r="I17" s="98">
        <v>0.28433476394849788</v>
      </c>
      <c r="J17" s="7">
        <v>322</v>
      </c>
      <c r="K17" s="97">
        <v>1073</v>
      </c>
      <c r="L17" s="98">
        <v>0.30009319664492079</v>
      </c>
      <c r="M17" s="7">
        <v>332</v>
      </c>
      <c r="N17" s="97">
        <v>1103</v>
      </c>
      <c r="O17" s="98">
        <v>0.30099728014505894</v>
      </c>
      <c r="P17" s="7">
        <v>297</v>
      </c>
      <c r="Q17" s="97">
        <v>1025</v>
      </c>
      <c r="R17" s="98">
        <v>0.28975609756097598</v>
      </c>
      <c r="S17" s="7">
        <v>159</v>
      </c>
      <c r="T17" s="97">
        <v>688</v>
      </c>
      <c r="U17" s="98">
        <v>0.231104651162791</v>
      </c>
      <c r="V17" s="332"/>
    </row>
    <row r="18" spans="1:51" s="3" customFormat="1" x14ac:dyDescent="0.25">
      <c r="A18" s="100" t="s">
        <v>34</v>
      </c>
      <c r="B18" s="101" t="s">
        <v>61</v>
      </c>
      <c r="C18" s="102" t="s">
        <v>26</v>
      </c>
      <c r="D18" s="7">
        <v>184</v>
      </c>
      <c r="E18" s="97">
        <v>489</v>
      </c>
      <c r="F18" s="98">
        <v>0.37627811860940696</v>
      </c>
      <c r="G18" s="7">
        <v>270</v>
      </c>
      <c r="H18" s="97">
        <v>672</v>
      </c>
      <c r="I18" s="98">
        <v>0.4017857142857143</v>
      </c>
      <c r="J18" s="7">
        <v>301</v>
      </c>
      <c r="K18" s="97">
        <v>835</v>
      </c>
      <c r="L18" s="98">
        <v>0.36047904191616764</v>
      </c>
      <c r="M18" s="7">
        <v>288</v>
      </c>
      <c r="N18" s="97">
        <v>799</v>
      </c>
      <c r="O18" s="98">
        <v>0.36045056320400498</v>
      </c>
      <c r="P18" s="7">
        <v>222</v>
      </c>
      <c r="Q18" s="97">
        <v>775</v>
      </c>
      <c r="R18" s="98">
        <v>0.28645161290322602</v>
      </c>
      <c r="S18" s="7">
        <v>174</v>
      </c>
      <c r="T18" s="97">
        <v>594</v>
      </c>
      <c r="U18" s="98">
        <v>0.29292929292929298</v>
      </c>
      <c r="V18" s="332"/>
      <c r="AA18" s="6"/>
      <c r="AM18" s="4"/>
      <c r="AY18" s="4"/>
    </row>
    <row r="19" spans="1:51" x14ac:dyDescent="0.25">
      <c r="A19" s="104" t="s">
        <v>34</v>
      </c>
      <c r="B19" s="105" t="s">
        <v>61</v>
      </c>
      <c r="C19" s="106" t="s">
        <v>27</v>
      </c>
      <c r="D19" s="37">
        <v>259</v>
      </c>
      <c r="E19" s="36">
        <v>1040</v>
      </c>
      <c r="F19" s="103">
        <v>0.24903846153846154</v>
      </c>
      <c r="G19" s="37">
        <v>338</v>
      </c>
      <c r="H19" s="36">
        <v>1133</v>
      </c>
      <c r="I19" s="103">
        <v>0.29832303618711387</v>
      </c>
      <c r="J19" s="37">
        <v>267</v>
      </c>
      <c r="K19" s="36">
        <v>1052</v>
      </c>
      <c r="L19" s="103">
        <v>0.25380228136882127</v>
      </c>
      <c r="M19" s="37">
        <v>254</v>
      </c>
      <c r="N19" s="36">
        <v>998</v>
      </c>
      <c r="O19" s="103">
        <v>0.25450901803607212</v>
      </c>
      <c r="P19" s="37">
        <v>245</v>
      </c>
      <c r="Q19" s="36">
        <v>916</v>
      </c>
      <c r="R19" s="103">
        <v>0.26746724890829698</v>
      </c>
      <c r="S19" s="37">
        <v>137</v>
      </c>
      <c r="T19" s="36">
        <v>660</v>
      </c>
      <c r="U19" s="103">
        <v>0.207575757575758</v>
      </c>
    </row>
    <row r="20" spans="1:51" s="3" customFormat="1" ht="15.75" thickBot="1" x14ac:dyDescent="0.3">
      <c r="A20" s="100" t="s">
        <v>34</v>
      </c>
      <c r="B20" s="101" t="s">
        <v>61</v>
      </c>
      <c r="C20" s="102" t="s">
        <v>28</v>
      </c>
      <c r="D20" s="7">
        <v>442</v>
      </c>
      <c r="E20" s="97">
        <v>1633</v>
      </c>
      <c r="F20" s="98">
        <v>0.27066748315982853</v>
      </c>
      <c r="G20" s="7">
        <v>548</v>
      </c>
      <c r="H20" s="97">
        <v>1583</v>
      </c>
      <c r="I20" s="98">
        <v>0.34617814276689829</v>
      </c>
      <c r="J20" s="7">
        <v>651</v>
      </c>
      <c r="K20" s="97">
        <v>1980</v>
      </c>
      <c r="L20" s="98">
        <v>0.3287878787878788</v>
      </c>
      <c r="M20" s="23">
        <v>496</v>
      </c>
      <c r="N20" s="24">
        <v>1943</v>
      </c>
      <c r="O20" s="107">
        <v>0.25527534740092639</v>
      </c>
      <c r="P20" s="23">
        <v>511</v>
      </c>
      <c r="Q20" s="24">
        <v>1702</v>
      </c>
      <c r="R20" s="107">
        <v>0.30023501762632199</v>
      </c>
      <c r="S20" s="23">
        <v>284</v>
      </c>
      <c r="T20" s="24">
        <v>1069</v>
      </c>
      <c r="U20" s="107">
        <v>0.26566884939195501</v>
      </c>
      <c r="V20" s="332"/>
      <c r="AA20" s="6"/>
      <c r="AM20" s="4"/>
      <c r="AY20" s="4"/>
    </row>
    <row r="21" spans="1:51" s="3" customFormat="1" x14ac:dyDescent="0.25">
      <c r="A21" s="90" t="s">
        <v>39</v>
      </c>
      <c r="B21" s="108" t="s">
        <v>62</v>
      </c>
      <c r="C21" s="92" t="s">
        <v>10</v>
      </c>
      <c r="D21" s="25">
        <v>4489</v>
      </c>
      <c r="E21" s="26">
        <v>17089</v>
      </c>
      <c r="F21" s="93">
        <v>0.26268359763590615</v>
      </c>
      <c r="G21" s="25">
        <v>4933</v>
      </c>
      <c r="H21" s="26">
        <v>17430</v>
      </c>
      <c r="I21" s="93">
        <v>0.28301778542742401</v>
      </c>
      <c r="J21" s="25">
        <v>5139</v>
      </c>
      <c r="K21" s="26">
        <v>18557</v>
      </c>
      <c r="L21" s="93">
        <v>0.27693053834132675</v>
      </c>
      <c r="M21" s="27">
        <v>5353</v>
      </c>
      <c r="N21" s="28">
        <v>18909</v>
      </c>
      <c r="O21" s="99">
        <v>0.28309270717647683</v>
      </c>
      <c r="P21" s="27">
        <v>4865</v>
      </c>
      <c r="Q21" s="28">
        <v>16964</v>
      </c>
      <c r="R21" s="99">
        <v>0.28678377741098798</v>
      </c>
      <c r="S21" s="27">
        <v>3311</v>
      </c>
      <c r="T21" s="28">
        <v>11600</v>
      </c>
      <c r="U21" s="99">
        <v>0.28543103448275903</v>
      </c>
      <c r="V21" s="332"/>
    </row>
    <row r="22" spans="1:51" s="3" customFormat="1" x14ac:dyDescent="0.25">
      <c r="A22" s="109" t="s">
        <v>39</v>
      </c>
      <c r="B22" s="110" t="s">
        <v>62</v>
      </c>
      <c r="C22" s="96" t="s">
        <v>50</v>
      </c>
      <c r="D22" s="7">
        <v>3297</v>
      </c>
      <c r="E22" s="97">
        <v>12993</v>
      </c>
      <c r="F22" s="98">
        <v>0.25375202031863309</v>
      </c>
      <c r="G22" s="7">
        <v>3633</v>
      </c>
      <c r="H22" s="97">
        <v>13110</v>
      </c>
      <c r="I22" s="98">
        <v>0.277116704805492</v>
      </c>
      <c r="J22" s="7">
        <v>3605</v>
      </c>
      <c r="K22" s="97">
        <v>13617</v>
      </c>
      <c r="L22" s="98">
        <v>0.26474260116031434</v>
      </c>
      <c r="M22" s="7">
        <v>3876</v>
      </c>
      <c r="N22" s="97">
        <v>14066</v>
      </c>
      <c r="O22" s="98">
        <v>0.2755580833214844</v>
      </c>
      <c r="P22" s="7">
        <v>3534</v>
      </c>
      <c r="Q22" s="97">
        <v>12546</v>
      </c>
      <c r="R22" s="98">
        <v>0.28168340506934481</v>
      </c>
      <c r="S22" s="7">
        <v>2422</v>
      </c>
      <c r="T22" s="97">
        <v>8589</v>
      </c>
      <c r="U22" s="98">
        <v>0.28198859005704974</v>
      </c>
      <c r="V22" s="332"/>
    </row>
    <row r="23" spans="1:51" s="59" customFormat="1" x14ac:dyDescent="0.25">
      <c r="A23" s="132" t="s">
        <v>39</v>
      </c>
      <c r="B23" s="133" t="s">
        <v>62</v>
      </c>
      <c r="C23" s="106" t="s">
        <v>60</v>
      </c>
      <c r="D23" s="7">
        <v>223</v>
      </c>
      <c r="E23" s="97">
        <v>934</v>
      </c>
      <c r="F23" s="98">
        <v>0.23875802997858672</v>
      </c>
      <c r="G23" s="7">
        <v>301</v>
      </c>
      <c r="H23" s="97">
        <v>932</v>
      </c>
      <c r="I23" s="98">
        <v>0.32296137339055792</v>
      </c>
      <c r="J23" s="7">
        <v>390</v>
      </c>
      <c r="K23" s="97">
        <v>1073</v>
      </c>
      <c r="L23" s="98">
        <v>0.36346691519105312</v>
      </c>
      <c r="M23" s="7">
        <v>369</v>
      </c>
      <c r="N23" s="97">
        <v>1103</v>
      </c>
      <c r="O23" s="98">
        <v>0.33454215775158658</v>
      </c>
      <c r="P23" s="7">
        <v>320</v>
      </c>
      <c r="Q23" s="97">
        <v>1025</v>
      </c>
      <c r="R23" s="98">
        <v>0.31219512195122001</v>
      </c>
      <c r="S23" s="7">
        <v>202</v>
      </c>
      <c r="T23" s="97">
        <v>688</v>
      </c>
      <c r="U23" s="98">
        <v>0.293604651162791</v>
      </c>
      <c r="V23" s="332"/>
    </row>
    <row r="24" spans="1:51" s="3" customFormat="1" x14ac:dyDescent="0.25">
      <c r="A24" s="100" t="s">
        <v>39</v>
      </c>
      <c r="B24" s="101" t="s">
        <v>62</v>
      </c>
      <c r="C24" s="102" t="s">
        <v>26</v>
      </c>
      <c r="D24" s="7">
        <v>127</v>
      </c>
      <c r="E24" s="97">
        <v>489</v>
      </c>
      <c r="F24" s="98">
        <v>0.25971370143149286</v>
      </c>
      <c r="G24" s="7">
        <v>178</v>
      </c>
      <c r="H24" s="97">
        <v>672</v>
      </c>
      <c r="I24" s="98">
        <v>0.26488095238095238</v>
      </c>
      <c r="J24" s="7">
        <v>292</v>
      </c>
      <c r="K24" s="97">
        <v>835</v>
      </c>
      <c r="L24" s="98">
        <v>0.34970059880239523</v>
      </c>
      <c r="M24" s="7">
        <v>260</v>
      </c>
      <c r="N24" s="97">
        <v>799</v>
      </c>
      <c r="O24" s="98">
        <v>0.32540675844806005</v>
      </c>
      <c r="P24" s="7">
        <v>270</v>
      </c>
      <c r="Q24" s="97">
        <v>775</v>
      </c>
      <c r="R24" s="98">
        <v>0.34838709677419399</v>
      </c>
      <c r="S24" s="7">
        <v>191</v>
      </c>
      <c r="T24" s="97">
        <v>594</v>
      </c>
      <c r="U24" s="98">
        <v>0.32154882154882197</v>
      </c>
      <c r="V24" s="332"/>
      <c r="AA24" s="6"/>
      <c r="AM24" s="4"/>
      <c r="AY24" s="4"/>
    </row>
    <row r="25" spans="1:51" s="3" customFormat="1" x14ac:dyDescent="0.25">
      <c r="A25" s="94" t="s">
        <v>39</v>
      </c>
      <c r="B25" s="111" t="s">
        <v>62</v>
      </c>
      <c r="C25" s="96" t="s">
        <v>27</v>
      </c>
      <c r="D25" s="37">
        <v>318</v>
      </c>
      <c r="E25" s="36">
        <v>1040</v>
      </c>
      <c r="F25" s="103">
        <v>0.30576923076923079</v>
      </c>
      <c r="G25" s="37">
        <v>343</v>
      </c>
      <c r="H25" s="36">
        <v>1133</v>
      </c>
      <c r="I25" s="103">
        <v>0.30273609885260372</v>
      </c>
      <c r="J25" s="37">
        <v>286</v>
      </c>
      <c r="K25" s="36">
        <v>1052</v>
      </c>
      <c r="L25" s="103">
        <v>0.27186311787072243</v>
      </c>
      <c r="M25" s="37">
        <v>296</v>
      </c>
      <c r="N25" s="36">
        <v>998</v>
      </c>
      <c r="O25" s="103">
        <v>0.29659318637274551</v>
      </c>
      <c r="P25" s="37">
        <v>281</v>
      </c>
      <c r="Q25" s="36">
        <v>916</v>
      </c>
      <c r="R25" s="103">
        <v>0.30676855895196498</v>
      </c>
      <c r="S25" s="37">
        <v>189</v>
      </c>
      <c r="T25" s="36">
        <v>660</v>
      </c>
      <c r="U25" s="103">
        <v>0.28636363636363599</v>
      </c>
      <c r="V25" s="332"/>
    </row>
    <row r="26" spans="1:51" s="3" customFormat="1" ht="15.75" thickBot="1" x14ac:dyDescent="0.3">
      <c r="A26" s="112" t="s">
        <v>39</v>
      </c>
      <c r="B26" s="113" t="s">
        <v>62</v>
      </c>
      <c r="C26" s="102" t="s">
        <v>28</v>
      </c>
      <c r="D26" s="7">
        <v>524</v>
      </c>
      <c r="E26" s="97">
        <v>1633</v>
      </c>
      <c r="F26" s="98">
        <v>0.32088181261481935</v>
      </c>
      <c r="G26" s="7">
        <v>478</v>
      </c>
      <c r="H26" s="97">
        <v>1583</v>
      </c>
      <c r="I26" s="98">
        <v>0.30195830701200255</v>
      </c>
      <c r="J26" s="7">
        <v>566</v>
      </c>
      <c r="K26" s="97">
        <v>1980</v>
      </c>
      <c r="L26" s="98">
        <v>0.28585858585858587</v>
      </c>
      <c r="M26" s="23">
        <v>552</v>
      </c>
      <c r="N26" s="24">
        <v>1943</v>
      </c>
      <c r="O26" s="107">
        <v>0.28409675759135355</v>
      </c>
      <c r="P26" s="23">
        <v>460</v>
      </c>
      <c r="Q26" s="24">
        <v>1702</v>
      </c>
      <c r="R26" s="107">
        <v>0.27027027027027001</v>
      </c>
      <c r="S26" s="23">
        <v>307</v>
      </c>
      <c r="T26" s="24">
        <v>1069</v>
      </c>
      <c r="U26" s="107">
        <v>0.28718428437792298</v>
      </c>
      <c r="V26" s="332"/>
      <c r="AA26" s="6"/>
      <c r="AM26" s="4"/>
      <c r="AY26" s="4"/>
    </row>
    <row r="27" spans="1:51" s="3" customFormat="1" x14ac:dyDescent="0.25">
      <c r="A27" s="90" t="s">
        <v>35</v>
      </c>
      <c r="B27" s="108" t="s">
        <v>63</v>
      </c>
      <c r="C27" s="92" t="s">
        <v>10</v>
      </c>
      <c r="D27" s="25">
        <v>6437</v>
      </c>
      <c r="E27" s="26">
        <v>17089</v>
      </c>
      <c r="F27" s="93">
        <v>0.3766750541283867</v>
      </c>
      <c r="G27" s="25">
        <v>6052</v>
      </c>
      <c r="H27" s="26">
        <v>17430</v>
      </c>
      <c r="I27" s="93">
        <v>0.3472174411933448</v>
      </c>
      <c r="J27" s="25">
        <v>6536</v>
      </c>
      <c r="K27" s="26">
        <v>18557</v>
      </c>
      <c r="L27" s="93">
        <v>0.35221210324944763</v>
      </c>
      <c r="M27" s="27">
        <v>6821</v>
      </c>
      <c r="N27" s="28">
        <v>18909</v>
      </c>
      <c r="O27" s="99">
        <v>0.36072769580622982</v>
      </c>
      <c r="P27" s="27">
        <v>6641</v>
      </c>
      <c r="Q27" s="28">
        <v>16964</v>
      </c>
      <c r="R27" s="99">
        <v>0.39147606696533799</v>
      </c>
      <c r="S27" s="27">
        <v>4915</v>
      </c>
      <c r="T27" s="28">
        <v>11600</v>
      </c>
      <c r="U27" s="99">
        <v>0.423706896551724</v>
      </c>
      <c r="V27" s="332"/>
    </row>
    <row r="28" spans="1:51" s="3" customFormat="1" x14ac:dyDescent="0.25">
      <c r="A28" s="94" t="s">
        <v>35</v>
      </c>
      <c r="B28" s="111" t="s">
        <v>63</v>
      </c>
      <c r="C28" s="96" t="s">
        <v>50</v>
      </c>
      <c r="D28" s="7">
        <v>4673</v>
      </c>
      <c r="E28" s="97">
        <v>12993</v>
      </c>
      <c r="F28" s="98">
        <v>0.35965519895328252</v>
      </c>
      <c r="G28" s="7">
        <v>4470</v>
      </c>
      <c r="H28" s="97">
        <v>13110</v>
      </c>
      <c r="I28" s="98">
        <v>0.34096109839816935</v>
      </c>
      <c r="J28" s="7">
        <v>4689</v>
      </c>
      <c r="K28" s="97">
        <v>13617</v>
      </c>
      <c r="L28" s="98">
        <v>0.34434897554527427</v>
      </c>
      <c r="M28" s="7">
        <v>4843</v>
      </c>
      <c r="N28" s="97">
        <v>14066</v>
      </c>
      <c r="O28" s="98">
        <v>0.34430541731835634</v>
      </c>
      <c r="P28" s="7">
        <v>4829</v>
      </c>
      <c r="Q28" s="97">
        <v>12546</v>
      </c>
      <c r="R28" s="98">
        <v>0.38490355491790212</v>
      </c>
      <c r="S28" s="7">
        <v>3547</v>
      </c>
      <c r="T28" s="97">
        <v>8589</v>
      </c>
      <c r="U28" s="98">
        <v>0.41297007800675284</v>
      </c>
      <c r="V28" s="332"/>
    </row>
    <row r="29" spans="1:51" s="59" customFormat="1" x14ac:dyDescent="0.25">
      <c r="A29" s="104" t="s">
        <v>35</v>
      </c>
      <c r="B29" s="114" t="s">
        <v>63</v>
      </c>
      <c r="C29" s="106" t="s">
        <v>60</v>
      </c>
      <c r="D29" s="7">
        <v>461</v>
      </c>
      <c r="E29" s="97">
        <v>934</v>
      </c>
      <c r="F29" s="98">
        <v>0.49357601713062099</v>
      </c>
      <c r="G29" s="7">
        <v>358</v>
      </c>
      <c r="H29" s="97">
        <v>932</v>
      </c>
      <c r="I29" s="98">
        <v>0.38412017167381973</v>
      </c>
      <c r="J29" s="7">
        <v>351</v>
      </c>
      <c r="K29" s="97">
        <v>1073</v>
      </c>
      <c r="L29" s="98">
        <v>0.32712022367194782</v>
      </c>
      <c r="M29" s="7">
        <v>400</v>
      </c>
      <c r="N29" s="97">
        <v>1103</v>
      </c>
      <c r="O29" s="98">
        <v>0.36264732547597461</v>
      </c>
      <c r="P29" s="7">
        <v>408</v>
      </c>
      <c r="Q29" s="97">
        <v>1025</v>
      </c>
      <c r="R29" s="98">
        <v>0.39804878048780501</v>
      </c>
      <c r="S29" s="7">
        <v>327</v>
      </c>
      <c r="T29" s="97">
        <v>688</v>
      </c>
      <c r="U29" s="98">
        <v>0.475290697674419</v>
      </c>
      <c r="V29" s="332"/>
    </row>
    <row r="30" spans="1:51" s="3" customFormat="1" x14ac:dyDescent="0.25">
      <c r="A30" s="100" t="s">
        <v>35</v>
      </c>
      <c r="B30" s="101" t="s">
        <v>63</v>
      </c>
      <c r="C30" s="102" t="s">
        <v>26</v>
      </c>
      <c r="D30" s="7">
        <v>177</v>
      </c>
      <c r="E30" s="97">
        <v>489</v>
      </c>
      <c r="F30" s="98">
        <v>0.3619631901840491</v>
      </c>
      <c r="G30" s="7">
        <v>224</v>
      </c>
      <c r="H30" s="97">
        <v>672</v>
      </c>
      <c r="I30" s="98">
        <v>0.33333333333333331</v>
      </c>
      <c r="J30" s="7">
        <v>242</v>
      </c>
      <c r="K30" s="97">
        <v>835</v>
      </c>
      <c r="L30" s="98">
        <v>0.28982035928143712</v>
      </c>
      <c r="M30" s="7">
        <v>249</v>
      </c>
      <c r="N30" s="97">
        <v>799</v>
      </c>
      <c r="O30" s="98">
        <v>0.311639549436796</v>
      </c>
      <c r="P30" s="7">
        <v>283</v>
      </c>
      <c r="Q30" s="97">
        <v>775</v>
      </c>
      <c r="R30" s="98">
        <v>0.36516129032258099</v>
      </c>
      <c r="S30" s="7">
        <v>229</v>
      </c>
      <c r="T30" s="97">
        <v>594</v>
      </c>
      <c r="U30" s="98">
        <v>0.38552188552188599</v>
      </c>
      <c r="V30" s="332"/>
      <c r="AA30" s="6"/>
      <c r="AM30" s="4"/>
      <c r="AY30" s="4"/>
    </row>
    <row r="31" spans="1:51" s="3" customFormat="1" x14ac:dyDescent="0.25">
      <c r="A31" s="104" t="s">
        <v>35</v>
      </c>
      <c r="B31" s="114" t="s">
        <v>63</v>
      </c>
      <c r="C31" s="106" t="s">
        <v>27</v>
      </c>
      <c r="D31" s="36">
        <v>463</v>
      </c>
      <c r="E31" s="36">
        <v>1040</v>
      </c>
      <c r="F31" s="103">
        <v>0.44519230769230766</v>
      </c>
      <c r="G31" s="36">
        <v>450</v>
      </c>
      <c r="H31" s="36">
        <v>1133</v>
      </c>
      <c r="I31" s="103">
        <v>0.3971756398940865</v>
      </c>
      <c r="J31" s="36">
        <v>498</v>
      </c>
      <c r="K31" s="36">
        <v>1052</v>
      </c>
      <c r="L31" s="103">
        <v>0.47338403041825095</v>
      </c>
      <c r="M31" s="37">
        <v>446</v>
      </c>
      <c r="N31" s="36">
        <v>998</v>
      </c>
      <c r="O31" s="103">
        <v>0.4468937875751503</v>
      </c>
      <c r="P31" s="37">
        <v>390</v>
      </c>
      <c r="Q31" s="36">
        <v>916</v>
      </c>
      <c r="R31" s="103">
        <v>0.42576419213973798</v>
      </c>
      <c r="S31" s="37">
        <v>334</v>
      </c>
      <c r="T31" s="36">
        <v>660</v>
      </c>
      <c r="U31" s="103">
        <v>0.50606060606060599</v>
      </c>
      <c r="V31" s="332"/>
    </row>
    <row r="32" spans="1:51" s="3" customFormat="1" ht="15.75" thickBot="1" x14ac:dyDescent="0.3">
      <c r="A32" s="100" t="s">
        <v>35</v>
      </c>
      <c r="B32" s="101" t="s">
        <v>63</v>
      </c>
      <c r="C32" s="102" t="s">
        <v>28</v>
      </c>
      <c r="D32" s="7">
        <v>663</v>
      </c>
      <c r="E32" s="97">
        <v>1633</v>
      </c>
      <c r="F32" s="98">
        <v>0.40600122473974282</v>
      </c>
      <c r="G32" s="7">
        <v>550</v>
      </c>
      <c r="H32" s="97">
        <v>1583</v>
      </c>
      <c r="I32" s="98">
        <v>0.3474415666456096</v>
      </c>
      <c r="J32" s="7">
        <v>756</v>
      </c>
      <c r="K32" s="97">
        <v>1980</v>
      </c>
      <c r="L32" s="98">
        <v>0.38181818181818183</v>
      </c>
      <c r="M32" s="23">
        <v>883</v>
      </c>
      <c r="N32" s="24">
        <v>1943</v>
      </c>
      <c r="O32" s="107">
        <v>0.45445187853834279</v>
      </c>
      <c r="P32" s="23">
        <v>731</v>
      </c>
      <c r="Q32" s="24">
        <v>1702</v>
      </c>
      <c r="R32" s="107">
        <v>0.42949471210340801</v>
      </c>
      <c r="S32" s="23">
        <v>478</v>
      </c>
      <c r="T32" s="24">
        <v>1069</v>
      </c>
      <c r="U32" s="107">
        <v>0.44714686623012201</v>
      </c>
      <c r="V32" s="332"/>
      <c r="AA32" s="6"/>
      <c r="AM32" s="4"/>
      <c r="AY32" s="4"/>
    </row>
    <row r="33" spans="1:51" x14ac:dyDescent="0.25">
      <c r="A33" s="90" t="s">
        <v>36</v>
      </c>
      <c r="B33" s="108" t="s">
        <v>67</v>
      </c>
      <c r="C33" s="92" t="s">
        <v>10</v>
      </c>
      <c r="D33" s="25">
        <v>1250</v>
      </c>
      <c r="E33" s="26">
        <v>18498</v>
      </c>
      <c r="F33" s="93">
        <v>6.7574872959238794E-2</v>
      </c>
      <c r="G33" s="25">
        <v>1200</v>
      </c>
      <c r="H33" s="26">
        <v>18820</v>
      </c>
      <c r="I33" s="93">
        <v>6.3761955366631207E-2</v>
      </c>
      <c r="J33" s="25">
        <v>1211</v>
      </c>
      <c r="K33" s="26">
        <v>19929</v>
      </c>
      <c r="L33" s="93">
        <v>6.0765718299964903E-2</v>
      </c>
      <c r="M33" s="25">
        <v>1212</v>
      </c>
      <c r="N33" s="26">
        <v>20324</v>
      </c>
      <c r="O33" s="93">
        <v>5.9633930328675498E-2</v>
      </c>
      <c r="P33" s="25">
        <v>1267</v>
      </c>
      <c r="Q33" s="26">
        <v>18391</v>
      </c>
      <c r="R33" s="93">
        <v>6.8892393018324199E-2</v>
      </c>
      <c r="S33" s="25">
        <v>904</v>
      </c>
      <c r="T33" s="26">
        <v>12632</v>
      </c>
      <c r="U33" s="93">
        <v>7.1564281190626994E-2</v>
      </c>
    </row>
    <row r="34" spans="1:51" x14ac:dyDescent="0.25">
      <c r="A34" s="94" t="s">
        <v>36</v>
      </c>
      <c r="B34" s="111" t="s">
        <v>67</v>
      </c>
      <c r="C34" s="96" t="s">
        <v>50</v>
      </c>
      <c r="D34" s="7">
        <v>888</v>
      </c>
      <c r="E34" s="97">
        <v>14004</v>
      </c>
      <c r="F34" s="98">
        <v>6.3410454155955448E-2</v>
      </c>
      <c r="G34" s="7">
        <v>833</v>
      </c>
      <c r="H34" s="97">
        <v>14081</v>
      </c>
      <c r="I34" s="98">
        <v>5.9157730274838435E-2</v>
      </c>
      <c r="J34" s="7">
        <v>835</v>
      </c>
      <c r="K34" s="97">
        <v>14578</v>
      </c>
      <c r="L34" s="98">
        <v>5.7278090273014129E-2</v>
      </c>
      <c r="M34" s="7">
        <v>839</v>
      </c>
      <c r="N34" s="97">
        <v>15072</v>
      </c>
      <c r="O34" s="98">
        <v>5.5666135881104035E-2</v>
      </c>
      <c r="P34" s="7">
        <v>954</v>
      </c>
      <c r="Q34" s="97">
        <v>14648</v>
      </c>
      <c r="R34" s="98">
        <v>6.5128345166575646E-2</v>
      </c>
      <c r="S34" s="7">
        <v>602</v>
      </c>
      <c r="T34" s="97">
        <v>9285</v>
      </c>
      <c r="U34" s="98">
        <v>6.4835756596661284E-2</v>
      </c>
    </row>
    <row r="35" spans="1:51" s="59" customFormat="1" x14ac:dyDescent="0.25">
      <c r="A35" s="104" t="s">
        <v>36</v>
      </c>
      <c r="B35" s="114" t="s">
        <v>67</v>
      </c>
      <c r="C35" s="106" t="s">
        <v>60</v>
      </c>
      <c r="D35" s="7">
        <v>72</v>
      </c>
      <c r="E35" s="97">
        <v>1013</v>
      </c>
      <c r="F35" s="320">
        <v>7.1076011846001999E-2</v>
      </c>
      <c r="G35" s="7">
        <v>65</v>
      </c>
      <c r="H35" s="97">
        <v>1013</v>
      </c>
      <c r="I35" s="320">
        <v>6.4165844027640695E-2</v>
      </c>
      <c r="J35" s="7">
        <v>75</v>
      </c>
      <c r="K35" s="97">
        <v>1163</v>
      </c>
      <c r="L35" s="320">
        <v>6.4488392089423904E-2</v>
      </c>
      <c r="M35" s="7">
        <v>73</v>
      </c>
      <c r="N35" s="97">
        <v>1186</v>
      </c>
      <c r="O35" s="98">
        <v>6.1551433389544698E-2</v>
      </c>
      <c r="P35" s="7">
        <v>53</v>
      </c>
      <c r="Q35" s="97">
        <v>778</v>
      </c>
      <c r="R35" s="98">
        <v>6.8123393316195394E-2</v>
      </c>
      <c r="S35" s="7">
        <v>57</v>
      </c>
      <c r="T35" s="97">
        <v>759</v>
      </c>
      <c r="U35" s="98">
        <v>7.5098814229248995E-2</v>
      </c>
      <c r="V35" s="332"/>
    </row>
    <row r="36" spans="1:51" s="3" customFormat="1" x14ac:dyDescent="0.25">
      <c r="A36" s="100" t="s">
        <v>36</v>
      </c>
      <c r="B36" s="101" t="s">
        <v>67</v>
      </c>
      <c r="C36" s="102" t="s">
        <v>26</v>
      </c>
      <c r="D36" s="7">
        <v>37</v>
      </c>
      <c r="E36" s="97">
        <v>528</v>
      </c>
      <c r="F36" s="318">
        <v>7.0075757575757597E-2</v>
      </c>
      <c r="G36" s="7">
        <v>45</v>
      </c>
      <c r="H36" s="97">
        <v>723</v>
      </c>
      <c r="I36" s="318">
        <v>6.2240663900414897E-2</v>
      </c>
      <c r="J36" s="7">
        <v>35</v>
      </c>
      <c r="K36" s="97">
        <v>875</v>
      </c>
      <c r="L36" s="318">
        <v>0.04</v>
      </c>
      <c r="M36" s="7">
        <v>38</v>
      </c>
      <c r="N36" s="97">
        <v>843</v>
      </c>
      <c r="O36" s="98">
        <v>4.5077105575326203E-2</v>
      </c>
      <c r="P36" s="7">
        <v>48</v>
      </c>
      <c r="Q36" s="97">
        <v>681</v>
      </c>
      <c r="R36" s="98">
        <v>7.0484581497797405E-2</v>
      </c>
      <c r="S36" s="7">
        <v>45</v>
      </c>
      <c r="T36" s="97">
        <v>639</v>
      </c>
      <c r="U36" s="98">
        <v>7.0422535211267595E-2</v>
      </c>
      <c r="V36" s="332"/>
      <c r="AA36" s="6"/>
      <c r="AM36" s="4"/>
      <c r="AY36" s="4"/>
    </row>
    <row r="37" spans="1:51" x14ac:dyDescent="0.25">
      <c r="A37" s="104" t="s">
        <v>36</v>
      </c>
      <c r="B37" s="114" t="s">
        <v>67</v>
      </c>
      <c r="C37" s="106" t="s">
        <v>27</v>
      </c>
      <c r="D37" s="37">
        <v>117</v>
      </c>
      <c r="E37" s="36">
        <v>1170</v>
      </c>
      <c r="F37" s="103">
        <v>0.1</v>
      </c>
      <c r="G37" s="37">
        <v>118</v>
      </c>
      <c r="H37" s="36">
        <v>1261</v>
      </c>
      <c r="I37" s="103">
        <v>9.3576526566217302E-2</v>
      </c>
      <c r="J37" s="37">
        <v>109</v>
      </c>
      <c r="K37" s="36">
        <v>1168</v>
      </c>
      <c r="L37" s="103">
        <v>9.3321917808219204E-2</v>
      </c>
      <c r="M37" s="37">
        <v>94</v>
      </c>
      <c r="N37" s="36">
        <v>1101</v>
      </c>
      <c r="O37" s="103">
        <v>8.5376930063578604E-2</v>
      </c>
      <c r="P37" s="37">
        <v>85</v>
      </c>
      <c r="Q37" s="36">
        <v>811</v>
      </c>
      <c r="R37" s="103">
        <v>0.10480887792848299</v>
      </c>
      <c r="S37" s="37">
        <v>70</v>
      </c>
      <c r="T37" s="36">
        <v>745</v>
      </c>
      <c r="U37" s="103">
        <v>9.3959731543624206E-2</v>
      </c>
    </row>
    <row r="38" spans="1:51" s="3" customFormat="1" ht="15.75" thickBot="1" x14ac:dyDescent="0.3">
      <c r="A38" s="100" t="s">
        <v>36</v>
      </c>
      <c r="B38" s="101" t="s">
        <v>67</v>
      </c>
      <c r="C38" s="102" t="s">
        <v>28</v>
      </c>
      <c r="D38" s="7">
        <v>136</v>
      </c>
      <c r="E38" s="97">
        <v>1783</v>
      </c>
      <c r="F38" s="318">
        <v>7.6275939427930498E-2</v>
      </c>
      <c r="G38" s="7">
        <v>139</v>
      </c>
      <c r="H38" s="97">
        <v>1742</v>
      </c>
      <c r="I38" s="318">
        <v>7.97933409873708E-2</v>
      </c>
      <c r="J38" s="7">
        <v>157</v>
      </c>
      <c r="K38" s="97">
        <v>2145</v>
      </c>
      <c r="L38" s="318">
        <v>7.3193473193473205E-2</v>
      </c>
      <c r="M38" s="7">
        <v>168</v>
      </c>
      <c r="N38" s="97">
        <v>2122</v>
      </c>
      <c r="O38" s="98">
        <v>7.9170593779453402E-2</v>
      </c>
      <c r="P38" s="7">
        <v>127</v>
      </c>
      <c r="Q38" s="97">
        <v>1473</v>
      </c>
      <c r="R38" s="98">
        <v>8.6218601493550595E-2</v>
      </c>
      <c r="S38" s="7">
        <v>130</v>
      </c>
      <c r="T38" s="97">
        <v>1204</v>
      </c>
      <c r="U38" s="98">
        <v>0.10797342192690999</v>
      </c>
      <c r="V38" s="332"/>
      <c r="AA38" s="6"/>
      <c r="AM38" s="4"/>
      <c r="AY38" s="4"/>
    </row>
    <row r="39" spans="1:51" s="3" customFormat="1" x14ac:dyDescent="0.25">
      <c r="A39" s="90" t="s">
        <v>37</v>
      </c>
      <c r="B39" s="108" t="s">
        <v>16</v>
      </c>
      <c r="C39" s="92" t="s">
        <v>10</v>
      </c>
      <c r="D39" s="25">
        <v>3453</v>
      </c>
      <c r="E39" s="26">
        <v>5700</v>
      </c>
      <c r="F39" s="93">
        <v>0.60578947368421054</v>
      </c>
      <c r="G39" s="25">
        <v>3300</v>
      </c>
      <c r="H39" s="26">
        <v>5406</v>
      </c>
      <c r="I39" s="93">
        <v>0.61043285238623757</v>
      </c>
      <c r="J39" s="25">
        <v>3634</v>
      </c>
      <c r="K39" s="26">
        <v>5674</v>
      </c>
      <c r="L39" s="93">
        <v>0.64046528022559002</v>
      </c>
      <c r="M39" s="25">
        <v>3926</v>
      </c>
      <c r="N39" s="26">
        <v>6104</v>
      </c>
      <c r="O39" s="93">
        <v>0.64318479699999997</v>
      </c>
      <c r="P39" s="25">
        <v>3223</v>
      </c>
      <c r="Q39" s="26">
        <v>5266</v>
      </c>
      <c r="R39" s="93">
        <v>0.61203949869999996</v>
      </c>
      <c r="S39" s="25">
        <v>1956</v>
      </c>
      <c r="T39" s="26">
        <v>3427</v>
      </c>
      <c r="U39" s="93">
        <v>0.57076159910000002</v>
      </c>
      <c r="V39" s="332"/>
    </row>
    <row r="40" spans="1:51" s="3" customFormat="1" x14ac:dyDescent="0.25">
      <c r="A40" s="94" t="s">
        <v>37</v>
      </c>
      <c r="B40" s="111" t="s">
        <v>16</v>
      </c>
      <c r="C40" s="96" t="s">
        <v>50</v>
      </c>
      <c r="D40" s="27">
        <v>2308</v>
      </c>
      <c r="E40" s="28">
        <v>3974</v>
      </c>
      <c r="F40" s="99">
        <v>0.58077503774534478</v>
      </c>
      <c r="G40" s="27">
        <v>2198</v>
      </c>
      <c r="H40" s="28">
        <v>3762</v>
      </c>
      <c r="I40" s="99">
        <v>0.58426368952684737</v>
      </c>
      <c r="J40" s="27">
        <v>2271</v>
      </c>
      <c r="K40" s="28">
        <v>3804</v>
      </c>
      <c r="L40" s="99">
        <v>0.59700315457413244</v>
      </c>
      <c r="M40" s="27">
        <v>2610</v>
      </c>
      <c r="N40" s="28">
        <v>4180</v>
      </c>
      <c r="O40" s="99">
        <v>0.62440191387559807</v>
      </c>
      <c r="P40" s="27">
        <v>2230</v>
      </c>
      <c r="Q40" s="28">
        <v>3648</v>
      </c>
      <c r="R40" s="99">
        <v>0.61129385964912286</v>
      </c>
      <c r="S40" s="27">
        <v>1361</v>
      </c>
      <c r="T40" s="28">
        <v>2409</v>
      </c>
      <c r="U40" s="99">
        <v>0.56496471564964712</v>
      </c>
      <c r="V40" s="332"/>
    </row>
    <row r="41" spans="1:51" s="59" customFormat="1" x14ac:dyDescent="0.25">
      <c r="A41" s="104" t="s">
        <v>37</v>
      </c>
      <c r="B41" s="114" t="s">
        <v>16</v>
      </c>
      <c r="C41" s="106" t="s">
        <v>60</v>
      </c>
      <c r="D41" s="27">
        <v>268</v>
      </c>
      <c r="E41" s="28">
        <v>427</v>
      </c>
      <c r="F41" s="317">
        <v>0.62763466000000001</v>
      </c>
      <c r="G41" s="27">
        <v>269</v>
      </c>
      <c r="H41" s="28">
        <v>388</v>
      </c>
      <c r="I41" s="317">
        <v>0.69329896899999999</v>
      </c>
      <c r="J41" s="27">
        <v>330</v>
      </c>
      <c r="K41" s="28">
        <v>410</v>
      </c>
      <c r="L41" s="317">
        <v>0.80487804900000004</v>
      </c>
      <c r="M41" s="27">
        <v>301</v>
      </c>
      <c r="N41" s="28">
        <v>416</v>
      </c>
      <c r="O41" s="99">
        <v>0.72355769199999997</v>
      </c>
      <c r="P41" s="27">
        <v>225</v>
      </c>
      <c r="Q41" s="28">
        <v>339</v>
      </c>
      <c r="R41" s="99">
        <v>0.66371681419999995</v>
      </c>
      <c r="S41" s="27">
        <v>144</v>
      </c>
      <c r="T41" s="28">
        <v>236</v>
      </c>
      <c r="U41" s="99">
        <v>0.61016949149999999</v>
      </c>
      <c r="V41" s="332"/>
    </row>
    <row r="42" spans="1:51" s="3" customFormat="1" x14ac:dyDescent="0.25">
      <c r="A42" s="100" t="s">
        <v>37</v>
      </c>
      <c r="B42" s="101" t="s">
        <v>16</v>
      </c>
      <c r="C42" s="102" t="s">
        <v>26</v>
      </c>
      <c r="D42" s="7">
        <v>76</v>
      </c>
      <c r="E42" s="97">
        <v>113</v>
      </c>
      <c r="F42" s="318">
        <v>0.67259999999999998</v>
      </c>
      <c r="G42" s="7">
        <v>100</v>
      </c>
      <c r="H42" s="97">
        <v>153</v>
      </c>
      <c r="I42" s="318">
        <v>0.65359999999999996</v>
      </c>
      <c r="J42" s="7">
        <v>131</v>
      </c>
      <c r="K42" s="97">
        <v>167</v>
      </c>
      <c r="L42" s="318">
        <v>0.78439999999999999</v>
      </c>
      <c r="M42" s="7">
        <v>155</v>
      </c>
      <c r="N42" s="97">
        <v>197</v>
      </c>
      <c r="O42" s="98">
        <v>0.78680203100000001</v>
      </c>
      <c r="P42" s="7">
        <v>117</v>
      </c>
      <c r="Q42" s="97">
        <v>184</v>
      </c>
      <c r="R42" s="98">
        <v>0.63586956520000004</v>
      </c>
      <c r="S42" s="7">
        <v>66</v>
      </c>
      <c r="T42" s="97">
        <v>118</v>
      </c>
      <c r="U42" s="98">
        <v>0.55932203390000002</v>
      </c>
      <c r="V42" s="332"/>
      <c r="AA42" s="6"/>
      <c r="AM42" s="4"/>
      <c r="AY42" s="4"/>
    </row>
    <row r="43" spans="1:51" s="3" customFormat="1" x14ac:dyDescent="0.25">
      <c r="A43" s="104" t="s">
        <v>37</v>
      </c>
      <c r="B43" s="114" t="s">
        <v>16</v>
      </c>
      <c r="C43" s="106" t="s">
        <v>27</v>
      </c>
      <c r="D43" s="37">
        <v>246</v>
      </c>
      <c r="E43" s="36">
        <v>392</v>
      </c>
      <c r="F43" s="103">
        <v>0.62755102040816324</v>
      </c>
      <c r="G43" s="37">
        <v>277</v>
      </c>
      <c r="H43" s="36">
        <v>426</v>
      </c>
      <c r="I43" s="103">
        <v>0.65023474178403751</v>
      </c>
      <c r="J43" s="37">
        <v>304</v>
      </c>
      <c r="K43" s="36">
        <v>484</v>
      </c>
      <c r="L43" s="103">
        <v>0.62809999999999999</v>
      </c>
      <c r="M43" s="37">
        <v>276</v>
      </c>
      <c r="N43" s="36">
        <v>411</v>
      </c>
      <c r="O43" s="103">
        <v>0.67153284700000004</v>
      </c>
      <c r="P43" s="37">
        <v>175</v>
      </c>
      <c r="Q43" s="36">
        <v>297</v>
      </c>
      <c r="R43" s="103">
        <v>0.58922558920000001</v>
      </c>
      <c r="S43" s="37">
        <v>140</v>
      </c>
      <c r="T43" s="36">
        <v>231</v>
      </c>
      <c r="U43" s="103">
        <v>0.60606060610000001</v>
      </c>
      <c r="V43" s="332"/>
    </row>
    <row r="44" spans="1:51" s="3" customFormat="1" ht="15.75" thickBot="1" x14ac:dyDescent="0.3">
      <c r="A44" s="100" t="s">
        <v>37</v>
      </c>
      <c r="B44" s="138" t="s">
        <v>16</v>
      </c>
      <c r="C44" s="102" t="s">
        <v>28</v>
      </c>
      <c r="D44" s="7">
        <v>555</v>
      </c>
      <c r="E44" s="97">
        <v>794</v>
      </c>
      <c r="F44" s="318">
        <v>0.69899999999999995</v>
      </c>
      <c r="G44" s="7">
        <v>456</v>
      </c>
      <c r="H44" s="97">
        <v>677</v>
      </c>
      <c r="I44" s="318">
        <v>0.67359999999999998</v>
      </c>
      <c r="J44" s="7">
        <v>598</v>
      </c>
      <c r="K44" s="97">
        <v>809</v>
      </c>
      <c r="L44" s="318">
        <v>0.73919999999999997</v>
      </c>
      <c r="M44" s="7">
        <v>584</v>
      </c>
      <c r="N44" s="97">
        <v>900</v>
      </c>
      <c r="O44" s="98">
        <v>0.64888888899999997</v>
      </c>
      <c r="P44" s="7">
        <v>476</v>
      </c>
      <c r="Q44" s="97">
        <v>798</v>
      </c>
      <c r="R44" s="98">
        <v>0.59649122809999999</v>
      </c>
      <c r="S44" s="7">
        <v>245</v>
      </c>
      <c r="T44" s="97">
        <v>433</v>
      </c>
      <c r="U44" s="98">
        <v>0.56581986139999996</v>
      </c>
      <c r="V44" s="332"/>
      <c r="AA44" s="6"/>
      <c r="AM44" s="4"/>
      <c r="AY44" s="4"/>
    </row>
    <row r="45" spans="1:51" x14ac:dyDescent="0.25">
      <c r="A45" s="90" t="s">
        <v>38</v>
      </c>
      <c r="B45" s="87" t="s">
        <v>64</v>
      </c>
      <c r="C45" s="92" t="s">
        <v>10</v>
      </c>
      <c r="D45" s="25">
        <v>312884.32257960999</v>
      </c>
      <c r="E45" s="26">
        <v>17089</v>
      </c>
      <c r="F45" s="115">
        <v>18.309106593692434</v>
      </c>
      <c r="G45" s="25">
        <v>310768.74193439999</v>
      </c>
      <c r="H45" s="26">
        <v>17430</v>
      </c>
      <c r="I45" s="115">
        <v>17.829531952633392</v>
      </c>
      <c r="J45" s="25">
        <v>322300.80645123002</v>
      </c>
      <c r="K45" s="26">
        <v>18557</v>
      </c>
      <c r="L45" s="115">
        <v>17.368152527414455</v>
      </c>
      <c r="M45" s="25">
        <v>335458.93548421998</v>
      </c>
      <c r="N45" s="26">
        <v>18909</v>
      </c>
      <c r="O45" s="115">
        <v>17.740702072252365</v>
      </c>
      <c r="P45" s="25">
        <v>308118.32258048002</v>
      </c>
      <c r="Q45" s="26">
        <v>16964</v>
      </c>
      <c r="R45" s="115">
        <v>18.163070182768202</v>
      </c>
      <c r="S45" s="25">
        <v>218537.90322531</v>
      </c>
      <c r="T45" s="26">
        <v>11601</v>
      </c>
      <c r="U45" s="115">
        <v>18.8378504633489</v>
      </c>
    </row>
    <row r="46" spans="1:51" x14ac:dyDescent="0.25">
      <c r="A46" s="94" t="s">
        <v>38</v>
      </c>
      <c r="B46" s="78" t="s">
        <v>64</v>
      </c>
      <c r="C46" s="96" t="s">
        <v>50</v>
      </c>
      <c r="D46" s="7">
        <v>232445.87096696999</v>
      </c>
      <c r="E46" s="97">
        <v>12993</v>
      </c>
      <c r="F46" s="116">
        <v>17.890084735393671</v>
      </c>
      <c r="G46" s="7">
        <v>230952.29032189999</v>
      </c>
      <c r="H46" s="97">
        <v>13110</v>
      </c>
      <c r="I46" s="116">
        <v>17.616498117612508</v>
      </c>
      <c r="J46" s="7">
        <v>235610.90322613</v>
      </c>
      <c r="K46" s="97">
        <v>13617</v>
      </c>
      <c r="L46" s="116">
        <v>17.302702741141957</v>
      </c>
      <c r="M46" s="7">
        <v>245305.32258107999</v>
      </c>
      <c r="N46" s="97">
        <v>14066</v>
      </c>
      <c r="O46" s="116">
        <v>17.439593529153989</v>
      </c>
      <c r="P46" s="7">
        <v>225944.12903218</v>
      </c>
      <c r="Q46" s="97">
        <v>12546</v>
      </c>
      <c r="R46" s="116">
        <v>18.009256259539296</v>
      </c>
      <c r="S46" s="7">
        <v>160019.16129023</v>
      </c>
      <c r="T46" s="97">
        <v>8590</v>
      </c>
      <c r="U46" s="116">
        <v>18.628540313181606</v>
      </c>
    </row>
    <row r="47" spans="1:51" s="59" customFormat="1" x14ac:dyDescent="0.25">
      <c r="A47" s="104" t="s">
        <v>38</v>
      </c>
      <c r="B47" s="78" t="s">
        <v>64</v>
      </c>
      <c r="C47" s="106" t="s">
        <v>60</v>
      </c>
      <c r="D47" s="7">
        <v>20220.22580643</v>
      </c>
      <c r="E47" s="97">
        <v>934</v>
      </c>
      <c r="F47" s="321">
        <v>21.649064032580299</v>
      </c>
      <c r="G47" s="7">
        <v>18036.806451560002</v>
      </c>
      <c r="H47" s="97">
        <v>932</v>
      </c>
      <c r="I47" s="321">
        <v>19.352796621845496</v>
      </c>
      <c r="J47" s="7">
        <v>18434.870967499999</v>
      </c>
      <c r="K47" s="97">
        <v>1073</v>
      </c>
      <c r="L47" s="321">
        <v>17.18068123718546</v>
      </c>
      <c r="M47" s="7">
        <v>19166.516129079999</v>
      </c>
      <c r="N47" s="97">
        <v>1103</v>
      </c>
      <c r="O47" s="116">
        <v>17.376714532257477</v>
      </c>
      <c r="P47" s="7">
        <v>18475.96774194</v>
      </c>
      <c r="Q47" s="97">
        <v>1025</v>
      </c>
      <c r="R47" s="116">
        <v>18.0253343823805</v>
      </c>
      <c r="S47" s="7">
        <v>13672.67741941</v>
      </c>
      <c r="T47" s="97">
        <v>688</v>
      </c>
      <c r="U47" s="116">
        <v>19.8730776444913</v>
      </c>
      <c r="V47" s="332"/>
    </row>
    <row r="48" spans="1:51" s="3" customFormat="1" x14ac:dyDescent="0.25">
      <c r="A48" s="100" t="s">
        <v>38</v>
      </c>
      <c r="B48" s="78" t="s">
        <v>64</v>
      </c>
      <c r="C48" s="102" t="s">
        <v>26</v>
      </c>
      <c r="D48" s="7">
        <v>8958.7419354699996</v>
      </c>
      <c r="E48" s="97">
        <v>489</v>
      </c>
      <c r="F48" s="322">
        <v>18.320535655357872</v>
      </c>
      <c r="G48" s="7">
        <v>11139.774193400001</v>
      </c>
      <c r="H48" s="97">
        <v>672</v>
      </c>
      <c r="I48" s="322">
        <v>16.577044930654761</v>
      </c>
      <c r="J48" s="7">
        <v>12754.935483949999</v>
      </c>
      <c r="K48" s="97">
        <v>835</v>
      </c>
      <c r="L48" s="322">
        <v>15.275371837065867</v>
      </c>
      <c r="M48" s="7">
        <v>13267.387096799999</v>
      </c>
      <c r="N48" s="97">
        <v>799</v>
      </c>
      <c r="O48" s="116">
        <v>16.604990108635793</v>
      </c>
      <c r="P48" s="7">
        <v>13194.61290333</v>
      </c>
      <c r="Q48" s="97">
        <v>775</v>
      </c>
      <c r="R48" s="116">
        <v>17.025306972038699</v>
      </c>
      <c r="S48" s="7">
        <v>10997.838709580001</v>
      </c>
      <c r="T48" s="97">
        <v>594</v>
      </c>
      <c r="U48" s="116">
        <v>18.514879982457899</v>
      </c>
      <c r="V48" s="332"/>
      <c r="AA48" s="6"/>
      <c r="AM48" s="4"/>
      <c r="AY48" s="4"/>
    </row>
    <row r="49" spans="1:51" x14ac:dyDescent="0.25">
      <c r="A49" s="104" t="s">
        <v>38</v>
      </c>
      <c r="B49" s="78" t="s">
        <v>64</v>
      </c>
      <c r="C49" s="106" t="s">
        <v>27</v>
      </c>
      <c r="D49" s="37">
        <v>20771.290322609999</v>
      </c>
      <c r="E49" s="36">
        <v>1040</v>
      </c>
      <c r="F49" s="117">
        <v>19.972394540971152</v>
      </c>
      <c r="G49" s="37">
        <v>21483.548386959999</v>
      </c>
      <c r="H49" s="36">
        <v>1133</v>
      </c>
      <c r="I49" s="117">
        <v>18.961649061747572</v>
      </c>
      <c r="J49" s="37">
        <v>20895.12903204</v>
      </c>
      <c r="K49" s="36">
        <v>1052</v>
      </c>
      <c r="L49" s="117">
        <v>19.862289954410645</v>
      </c>
      <c r="M49" s="37">
        <v>19706.90322579</v>
      </c>
      <c r="N49" s="36">
        <v>998</v>
      </c>
      <c r="O49" s="117">
        <v>19.746396017825653</v>
      </c>
      <c r="P49" s="37">
        <v>17661.709677430001</v>
      </c>
      <c r="Q49" s="36">
        <v>916</v>
      </c>
      <c r="R49" s="117">
        <v>19.281342442609201</v>
      </c>
      <c r="S49" s="37">
        <v>13040.419354690001</v>
      </c>
      <c r="T49" s="36">
        <v>660</v>
      </c>
      <c r="U49" s="117">
        <v>19.758211143469701</v>
      </c>
    </row>
    <row r="50" spans="1:51" s="3" customFormat="1" ht="15.75" thickBot="1" x14ac:dyDescent="0.3">
      <c r="A50" s="100" t="s">
        <v>38</v>
      </c>
      <c r="B50" s="78" t="s">
        <v>64</v>
      </c>
      <c r="C50" s="102" t="s">
        <v>28</v>
      </c>
      <c r="D50" s="7">
        <v>30488.193548129999</v>
      </c>
      <c r="E50" s="97">
        <v>1633</v>
      </c>
      <c r="F50" s="322">
        <v>18.670051162357623</v>
      </c>
      <c r="G50" s="7">
        <v>29156.322580579999</v>
      </c>
      <c r="H50" s="97">
        <v>1583</v>
      </c>
      <c r="I50" s="322">
        <v>18.418397081857233</v>
      </c>
      <c r="J50" s="7">
        <v>34604.967741610002</v>
      </c>
      <c r="K50" s="97">
        <v>1980</v>
      </c>
      <c r="L50" s="322">
        <v>17.477256435156566</v>
      </c>
      <c r="M50" s="7">
        <v>38012.806451470002</v>
      </c>
      <c r="N50" s="97">
        <v>1943</v>
      </c>
      <c r="O50" s="116">
        <v>19.563976557627381</v>
      </c>
      <c r="P50" s="7">
        <v>32841.903225599999</v>
      </c>
      <c r="Q50" s="97">
        <v>1702</v>
      </c>
      <c r="R50" s="116">
        <v>19.296065349941198</v>
      </c>
      <c r="S50" s="7">
        <v>20807.8064514</v>
      </c>
      <c r="T50" s="97">
        <v>1069</v>
      </c>
      <c r="U50" s="116">
        <v>19.464739430682901</v>
      </c>
      <c r="V50" s="332"/>
      <c r="AA50" s="6"/>
      <c r="AM50" s="4"/>
      <c r="AY50" s="4"/>
    </row>
    <row r="51" spans="1:51" x14ac:dyDescent="0.25">
      <c r="A51" s="90" t="s">
        <v>42</v>
      </c>
      <c r="B51" s="108" t="s">
        <v>65</v>
      </c>
      <c r="C51" s="92" t="s">
        <v>10</v>
      </c>
      <c r="D51" s="25">
        <v>72347.290321799999</v>
      </c>
      <c r="E51" s="26">
        <v>5650</v>
      </c>
      <c r="F51" s="115">
        <v>12.804830145451326</v>
      </c>
      <c r="G51" s="25">
        <v>74580.806451020006</v>
      </c>
      <c r="H51" s="26">
        <v>5690</v>
      </c>
      <c r="I51" s="115">
        <v>13.10734735518805</v>
      </c>
      <c r="J51" s="25">
        <v>82720.096773960002</v>
      </c>
      <c r="K51" s="26">
        <v>6532</v>
      </c>
      <c r="L51" s="115">
        <v>12.663823755964483</v>
      </c>
      <c r="M51" s="25">
        <v>86554.129031839999</v>
      </c>
      <c r="N51" s="26">
        <v>6739</v>
      </c>
      <c r="O51" s="115">
        <v>12.84376450984419</v>
      </c>
      <c r="P51" s="25">
        <v>83495.548386900002</v>
      </c>
      <c r="Q51" s="26">
        <v>6285</v>
      </c>
      <c r="R51" s="115">
        <v>13.284892344773301</v>
      </c>
      <c r="S51" s="25">
        <v>57819.064515810001</v>
      </c>
      <c r="T51" s="26">
        <v>4177</v>
      </c>
      <c r="U51" s="115">
        <v>13.8422467119488</v>
      </c>
    </row>
    <row r="52" spans="1:51" x14ac:dyDescent="0.25">
      <c r="A52" s="94" t="s">
        <v>42</v>
      </c>
      <c r="B52" s="111" t="s">
        <v>65</v>
      </c>
      <c r="C52" s="96" t="s">
        <v>50</v>
      </c>
      <c r="D52" s="7">
        <v>53853.354838159998</v>
      </c>
      <c r="E52" s="97">
        <v>4333</v>
      </c>
      <c r="F52" s="116">
        <v>12.428653320600045</v>
      </c>
      <c r="G52" s="7">
        <v>57244.483870600008</v>
      </c>
      <c r="H52" s="97">
        <v>4368</v>
      </c>
      <c r="I52" s="116">
        <v>13.105422131547622</v>
      </c>
      <c r="J52" s="7">
        <v>60074.161290230004</v>
      </c>
      <c r="K52" s="97">
        <v>4864</v>
      </c>
      <c r="L52" s="116">
        <v>12.350773291576893</v>
      </c>
      <c r="M52" s="7">
        <v>63908.645161049993</v>
      </c>
      <c r="N52" s="97">
        <v>5088</v>
      </c>
      <c r="O52" s="116">
        <v>12.560661391715801</v>
      </c>
      <c r="P52" s="7">
        <v>59796.677419250002</v>
      </c>
      <c r="Q52" s="97">
        <v>4560</v>
      </c>
      <c r="R52" s="116">
        <v>13.113306451589912</v>
      </c>
      <c r="S52" s="7">
        <v>41325.483870880002</v>
      </c>
      <c r="T52" s="97">
        <v>3009</v>
      </c>
      <c r="U52" s="116">
        <v>13.733959412057162</v>
      </c>
    </row>
    <row r="53" spans="1:51" s="59" customFormat="1" x14ac:dyDescent="0.25">
      <c r="A53" s="104" t="s">
        <v>42</v>
      </c>
      <c r="B53" s="114" t="s">
        <v>65</v>
      </c>
      <c r="C53" s="106" t="s">
        <v>60</v>
      </c>
      <c r="D53" s="7">
        <v>4183.6774194400004</v>
      </c>
      <c r="E53" s="97">
        <v>304</v>
      </c>
      <c r="F53" s="321">
        <v>13.762096774473685</v>
      </c>
      <c r="G53" s="7">
        <v>4586.3870968499996</v>
      </c>
      <c r="H53" s="97">
        <v>311</v>
      </c>
      <c r="I53" s="321">
        <v>14.747225391800642</v>
      </c>
      <c r="J53" s="7">
        <v>5468.12903233</v>
      </c>
      <c r="K53" s="97">
        <v>378</v>
      </c>
      <c r="L53" s="321">
        <v>14.465949820978835</v>
      </c>
      <c r="M53" s="7">
        <v>6014.6774193800002</v>
      </c>
      <c r="N53" s="97">
        <v>445</v>
      </c>
      <c r="O53" s="116">
        <v>13.516129032314607</v>
      </c>
      <c r="P53" s="7">
        <v>6461.2903225999999</v>
      </c>
      <c r="Q53" s="97">
        <v>478</v>
      </c>
      <c r="R53" s="116">
        <v>13.517343771129701</v>
      </c>
      <c r="S53" s="7">
        <v>4329.4516128400001</v>
      </c>
      <c r="T53" s="97">
        <v>292</v>
      </c>
      <c r="U53" s="116">
        <v>14.826889085068499</v>
      </c>
      <c r="V53" s="332"/>
    </row>
    <row r="54" spans="1:51" s="3" customFormat="1" x14ac:dyDescent="0.25">
      <c r="A54" s="100" t="s">
        <v>42</v>
      </c>
      <c r="B54" s="101" t="s">
        <v>65</v>
      </c>
      <c r="C54" s="102" t="s">
        <v>26</v>
      </c>
      <c r="D54" s="7">
        <v>2030.09677414</v>
      </c>
      <c r="E54" s="97">
        <v>162</v>
      </c>
      <c r="F54" s="322">
        <v>12.531461568765431</v>
      </c>
      <c r="G54" s="7">
        <v>2742.3548385899999</v>
      </c>
      <c r="H54" s="97">
        <v>228</v>
      </c>
      <c r="I54" s="322">
        <v>12.027872099078946</v>
      </c>
      <c r="J54" s="7">
        <v>3818.61290323</v>
      </c>
      <c r="K54" s="97">
        <v>311</v>
      </c>
      <c r="L54" s="322">
        <v>12.278498081125402</v>
      </c>
      <c r="M54" s="7">
        <v>3975.4193548399999</v>
      </c>
      <c r="N54" s="97">
        <v>318</v>
      </c>
      <c r="O54" s="116">
        <v>12.501318725911949</v>
      </c>
      <c r="P54" s="7">
        <v>4406.7741935399999</v>
      </c>
      <c r="Q54" s="97">
        <v>312</v>
      </c>
      <c r="R54" s="116">
        <v>14.1242762613462</v>
      </c>
      <c r="S54" s="7">
        <v>3919.1612902500001</v>
      </c>
      <c r="T54" s="97">
        <v>264</v>
      </c>
      <c r="U54" s="116">
        <v>14.845307917613599</v>
      </c>
      <c r="V54" s="332"/>
      <c r="AA54" s="6"/>
      <c r="AM54" s="4"/>
      <c r="AY54" s="4"/>
    </row>
    <row r="55" spans="1:51" s="3" customFormat="1" x14ac:dyDescent="0.25">
      <c r="A55" s="104" t="s">
        <v>42</v>
      </c>
      <c r="B55" s="114" t="s">
        <v>65</v>
      </c>
      <c r="C55" s="106" t="s">
        <v>27</v>
      </c>
      <c r="D55" s="37">
        <v>5517.5806451300004</v>
      </c>
      <c r="E55" s="36">
        <v>366</v>
      </c>
      <c r="F55" s="117">
        <v>15.075356953907106</v>
      </c>
      <c r="G55" s="37">
        <v>4877.8709675999999</v>
      </c>
      <c r="H55" s="36">
        <v>335</v>
      </c>
      <c r="I55" s="117">
        <v>14.560808858507462</v>
      </c>
      <c r="J55" s="37">
        <v>4277.51612897</v>
      </c>
      <c r="K55" s="36">
        <v>288</v>
      </c>
      <c r="L55" s="117">
        <v>14.85248655892361</v>
      </c>
      <c r="M55" s="37">
        <v>4467.5161289999996</v>
      </c>
      <c r="N55" s="36">
        <v>298</v>
      </c>
      <c r="O55" s="117">
        <v>14.991664862416107</v>
      </c>
      <c r="P55" s="37">
        <v>5844.0645160599997</v>
      </c>
      <c r="Q55" s="36">
        <v>374</v>
      </c>
      <c r="R55" s="117">
        <v>15.6258409520321</v>
      </c>
      <c r="S55" s="37">
        <v>3517.0322580000002</v>
      </c>
      <c r="T55" s="36">
        <v>243</v>
      </c>
      <c r="U55" s="117">
        <v>14.4733837777778</v>
      </c>
      <c r="V55" s="332"/>
    </row>
    <row r="56" spans="1:51" s="3" customFormat="1" ht="15.75" thickBot="1" x14ac:dyDescent="0.3">
      <c r="A56" s="100" t="s">
        <v>42</v>
      </c>
      <c r="B56" s="101" t="s">
        <v>65</v>
      </c>
      <c r="C56" s="102" t="s">
        <v>28</v>
      </c>
      <c r="D56" s="7">
        <v>6762.5806449299998</v>
      </c>
      <c r="E56" s="97">
        <v>485</v>
      </c>
      <c r="F56" s="322">
        <v>13.94346524727835</v>
      </c>
      <c r="G56" s="7">
        <v>5129.7096773800004</v>
      </c>
      <c r="H56" s="97">
        <v>448</v>
      </c>
      <c r="I56" s="322">
        <v>11.450244815580358</v>
      </c>
      <c r="J56" s="7">
        <v>9081.6774191999993</v>
      </c>
      <c r="K56" s="97">
        <v>691</v>
      </c>
      <c r="L56" s="322">
        <v>13.142803790448625</v>
      </c>
      <c r="M56" s="7">
        <v>8187.8709675700002</v>
      </c>
      <c r="N56" s="97">
        <v>590</v>
      </c>
      <c r="O56" s="116">
        <v>13.877747402661017</v>
      </c>
      <c r="P56" s="7">
        <v>6986.7419354499998</v>
      </c>
      <c r="Q56" s="97">
        <v>561</v>
      </c>
      <c r="R56" s="116">
        <v>12.454085446434901</v>
      </c>
      <c r="S56" s="7">
        <v>4727.9354838400004</v>
      </c>
      <c r="T56" s="97">
        <v>369</v>
      </c>
      <c r="U56" s="116">
        <v>12.8128332895393</v>
      </c>
      <c r="V56" s="332"/>
      <c r="AA56" s="6"/>
      <c r="AM56" s="4"/>
      <c r="AY56" s="4"/>
    </row>
    <row r="57" spans="1:51" s="3" customFormat="1" x14ac:dyDescent="0.25">
      <c r="A57" s="90" t="s">
        <v>40</v>
      </c>
      <c r="B57" s="91" t="s">
        <v>78</v>
      </c>
      <c r="C57" s="92" t="s">
        <v>10</v>
      </c>
      <c r="D57" s="25">
        <v>38382</v>
      </c>
      <c r="E57" s="26">
        <v>10224380</v>
      </c>
      <c r="F57" s="34">
        <v>3.7539684557890061</v>
      </c>
      <c r="G57" s="25">
        <v>39282</v>
      </c>
      <c r="H57" s="26">
        <v>10545138</v>
      </c>
      <c r="I57" s="34">
        <v>3.725129059477458</v>
      </c>
      <c r="J57" s="25">
        <v>41847</v>
      </c>
      <c r="K57" s="26">
        <v>11035493</v>
      </c>
      <c r="L57" s="34">
        <v>3.7920372021440274</v>
      </c>
      <c r="M57" s="25">
        <v>42676</v>
      </c>
      <c r="N57" s="26">
        <v>10836745.295405092</v>
      </c>
      <c r="O57" s="34">
        <v>3.9380827763936765</v>
      </c>
      <c r="P57" s="25">
        <v>37861</v>
      </c>
      <c r="Q57" s="26">
        <v>10253325</v>
      </c>
      <c r="R57" s="34">
        <v>3.6925582676838999</v>
      </c>
      <c r="S57" s="25">
        <v>28091</v>
      </c>
      <c r="T57" s="26">
        <v>7610011</v>
      </c>
      <c r="U57" s="34">
        <v>3.6913218653691802</v>
      </c>
      <c r="V57" s="332"/>
      <c r="AA57" s="6"/>
      <c r="AM57" s="4"/>
      <c r="AY57" s="4"/>
    </row>
    <row r="58" spans="1:51" s="3" customFormat="1" x14ac:dyDescent="0.25">
      <c r="A58" s="94" t="s">
        <v>40</v>
      </c>
      <c r="B58" s="95" t="s">
        <v>78</v>
      </c>
      <c r="C58" s="96" t="s">
        <v>50</v>
      </c>
      <c r="D58" s="7">
        <v>27878</v>
      </c>
      <c r="E58" s="49">
        <v>7584710</v>
      </c>
      <c r="F58" s="323">
        <v>3.6755525260688939</v>
      </c>
      <c r="G58" s="7">
        <v>27701</v>
      </c>
      <c r="H58" s="324">
        <v>7618195</v>
      </c>
      <c r="I58" s="35">
        <v>3.6361631593835551</v>
      </c>
      <c r="J58" s="27">
        <v>29825</v>
      </c>
      <c r="K58" s="28">
        <v>7941258</v>
      </c>
      <c r="L58" s="35">
        <v>3.7557021821983367</v>
      </c>
      <c r="M58" s="27">
        <v>30029</v>
      </c>
      <c r="N58" s="28">
        <v>7829879.7699189801</v>
      </c>
      <c r="O58" s="35">
        <v>3.8351802176281344</v>
      </c>
      <c r="P58" s="27">
        <v>27260</v>
      </c>
      <c r="Q58" s="28">
        <v>7394663</v>
      </c>
      <c r="R58" s="35">
        <v>3.686442505899187</v>
      </c>
      <c r="S58" s="27">
        <v>19839</v>
      </c>
      <c r="T58" s="28">
        <v>5425421</v>
      </c>
      <c r="U58" s="35">
        <v>3.6566747539038906</v>
      </c>
      <c r="V58" s="332"/>
      <c r="AA58" s="6"/>
      <c r="AM58" s="4"/>
      <c r="AY58" s="4"/>
    </row>
    <row r="59" spans="1:51" s="59" customFormat="1" x14ac:dyDescent="0.25">
      <c r="A59" s="104" t="s">
        <v>40</v>
      </c>
      <c r="B59" s="114" t="s">
        <v>78</v>
      </c>
      <c r="C59" s="106" t="s">
        <v>60</v>
      </c>
      <c r="D59" s="27">
        <v>2381</v>
      </c>
      <c r="E59" s="324">
        <v>577720</v>
      </c>
      <c r="F59" s="35">
        <v>4.1213736758291217</v>
      </c>
      <c r="G59" s="27">
        <v>2607</v>
      </c>
      <c r="H59" s="324">
        <v>635690</v>
      </c>
      <c r="I59" s="35">
        <v>4.1010555459422049</v>
      </c>
      <c r="J59" s="27">
        <v>2759</v>
      </c>
      <c r="K59" s="28">
        <v>711848</v>
      </c>
      <c r="L59" s="35">
        <v>3.875827423832054</v>
      </c>
      <c r="M59" s="27">
        <v>2737</v>
      </c>
      <c r="N59" s="28">
        <v>683202.52548611106</v>
      </c>
      <c r="O59" s="35">
        <v>4.0061327320951783</v>
      </c>
      <c r="P59" s="27">
        <v>2828</v>
      </c>
      <c r="Q59" s="28">
        <v>661595</v>
      </c>
      <c r="R59" s="35">
        <v>4.27451839871825</v>
      </c>
      <c r="S59" s="27">
        <v>1781</v>
      </c>
      <c r="T59" s="28">
        <v>478003</v>
      </c>
      <c r="U59" s="35">
        <v>3.7259180381713102</v>
      </c>
      <c r="V59" s="332"/>
      <c r="AA59" s="6"/>
      <c r="AM59" s="4"/>
      <c r="AY59" s="4"/>
    </row>
    <row r="60" spans="1:51" s="3" customFormat="1" x14ac:dyDescent="0.25">
      <c r="A60" s="100" t="s">
        <v>40</v>
      </c>
      <c r="B60" s="101" t="s">
        <v>78</v>
      </c>
      <c r="C60" s="102" t="s">
        <v>26</v>
      </c>
      <c r="D60" s="27">
        <v>1344</v>
      </c>
      <c r="E60" s="28">
        <v>367998</v>
      </c>
      <c r="F60" s="35">
        <v>3.6521937619226192</v>
      </c>
      <c r="G60" s="27">
        <v>1585</v>
      </c>
      <c r="H60" s="28">
        <v>427841</v>
      </c>
      <c r="I60" s="35">
        <v>3.7046472871931395</v>
      </c>
      <c r="J60" s="27">
        <v>1681</v>
      </c>
      <c r="K60" s="28">
        <v>457180</v>
      </c>
      <c r="L60" s="35">
        <v>3.6768887527888361</v>
      </c>
      <c r="M60" s="27">
        <v>2067</v>
      </c>
      <c r="N60" s="28">
        <v>484348</v>
      </c>
      <c r="O60" s="35">
        <v>4.2675927225878914</v>
      </c>
      <c r="P60" s="27">
        <v>1562</v>
      </c>
      <c r="Q60" s="28">
        <v>486194</v>
      </c>
      <c r="R60" s="35">
        <v>3.2127093300205298</v>
      </c>
      <c r="S60" s="27">
        <v>1363</v>
      </c>
      <c r="T60" s="28">
        <v>381234</v>
      </c>
      <c r="U60" s="35">
        <v>3.5752320097368</v>
      </c>
      <c r="V60" s="332"/>
      <c r="AA60" s="6"/>
      <c r="AM60" s="4"/>
      <c r="AY60" s="4"/>
    </row>
    <row r="61" spans="1:51" s="3" customFormat="1" x14ac:dyDescent="0.25">
      <c r="A61" s="100" t="s">
        <v>40</v>
      </c>
      <c r="B61" s="101" t="s">
        <v>78</v>
      </c>
      <c r="C61" s="102" t="s">
        <v>27</v>
      </c>
      <c r="D61" s="37">
        <v>2629</v>
      </c>
      <c r="E61" s="36">
        <v>700490</v>
      </c>
      <c r="F61" s="43">
        <v>3.753087124726977</v>
      </c>
      <c r="G61" s="37">
        <v>2714</v>
      </c>
      <c r="H61" s="36">
        <v>690740</v>
      </c>
      <c r="I61" s="43">
        <v>3.9291194950343109</v>
      </c>
      <c r="J61" s="37">
        <v>2607</v>
      </c>
      <c r="K61" s="36">
        <v>660779</v>
      </c>
      <c r="L61" s="43">
        <v>3.9453432993481936</v>
      </c>
      <c r="M61" s="37">
        <v>2471</v>
      </c>
      <c r="N61" s="36">
        <v>636779</v>
      </c>
      <c r="O61" s="43">
        <v>3.8804671636470425</v>
      </c>
      <c r="P61" s="37">
        <v>2273</v>
      </c>
      <c r="Q61" s="36">
        <v>629257</v>
      </c>
      <c r="R61" s="43">
        <v>3.6121966064739799</v>
      </c>
      <c r="S61" s="37">
        <v>1906</v>
      </c>
      <c r="T61" s="36">
        <v>493974</v>
      </c>
      <c r="U61" s="43">
        <v>3.8585026742298201</v>
      </c>
      <c r="V61" s="332"/>
      <c r="AA61" s="6"/>
      <c r="AM61" s="4"/>
      <c r="AY61" s="4"/>
    </row>
    <row r="62" spans="1:51" s="3" customFormat="1" ht="15.75" thickBot="1" x14ac:dyDescent="0.3">
      <c r="A62" s="104" t="s">
        <v>40</v>
      </c>
      <c r="B62" s="105" t="s">
        <v>78</v>
      </c>
      <c r="C62" s="106" t="s">
        <v>28</v>
      </c>
      <c r="D62" s="23">
        <v>4150</v>
      </c>
      <c r="E62" s="24">
        <v>993462</v>
      </c>
      <c r="F62" s="53">
        <v>4.1773112610245784</v>
      </c>
      <c r="G62" s="23">
        <v>4675</v>
      </c>
      <c r="H62" s="24">
        <v>1172672</v>
      </c>
      <c r="I62" s="53">
        <v>3.9866220051301644</v>
      </c>
      <c r="J62" s="23">
        <v>4975</v>
      </c>
      <c r="K62" s="24">
        <v>1264428</v>
      </c>
      <c r="L62" s="53">
        <v>3.9345854410057353</v>
      </c>
      <c r="M62" s="23">
        <v>5372</v>
      </c>
      <c r="N62" s="24">
        <v>1202536</v>
      </c>
      <c r="O62" s="53">
        <v>4.467225929202951</v>
      </c>
      <c r="P62" s="23">
        <v>3938</v>
      </c>
      <c r="Q62" s="24">
        <v>1081616</v>
      </c>
      <c r="R62" s="53">
        <v>3.6408485081581601</v>
      </c>
      <c r="S62" s="23">
        <v>3202</v>
      </c>
      <c r="T62" s="24">
        <v>831379</v>
      </c>
      <c r="U62" s="53">
        <v>3.8514323792157401</v>
      </c>
      <c r="V62" s="332"/>
      <c r="AA62" s="6"/>
      <c r="AM62" s="4"/>
      <c r="AY62" s="4"/>
    </row>
    <row r="63" spans="1:51" s="3" customFormat="1" x14ac:dyDescent="0.25">
      <c r="A63" s="90" t="s">
        <v>43</v>
      </c>
      <c r="B63" s="108" t="s">
        <v>132</v>
      </c>
      <c r="C63" s="92" t="s">
        <v>10</v>
      </c>
      <c r="D63" s="25">
        <v>817</v>
      </c>
      <c r="E63" s="26">
        <v>2553.5</v>
      </c>
      <c r="F63" s="93">
        <v>0.31995300567848051</v>
      </c>
      <c r="G63" s="25">
        <v>676</v>
      </c>
      <c r="H63" s="26">
        <v>2855.5</v>
      </c>
      <c r="I63" s="325">
        <v>0.23673612327088076</v>
      </c>
      <c r="J63" s="25">
        <v>744</v>
      </c>
      <c r="K63" s="26">
        <v>2899.25</v>
      </c>
      <c r="L63" s="93">
        <v>0.25661809088557386</v>
      </c>
      <c r="M63" s="25">
        <v>893</v>
      </c>
      <c r="N63" s="26">
        <v>2958.75</v>
      </c>
      <c r="O63" s="93">
        <v>0.30181664554288129</v>
      </c>
      <c r="P63" s="25">
        <v>795</v>
      </c>
      <c r="Q63" s="26">
        <v>2957.5</v>
      </c>
      <c r="R63" s="93">
        <v>0.26880811496196111</v>
      </c>
      <c r="S63" s="25">
        <v>894</v>
      </c>
      <c r="T63" s="26">
        <v>3075</v>
      </c>
      <c r="U63" s="93">
        <v>0.21804878048780485</v>
      </c>
      <c r="V63" s="332"/>
    </row>
    <row r="64" spans="1:51" s="3" customFormat="1" x14ac:dyDescent="0.25">
      <c r="A64" s="94" t="s">
        <v>43</v>
      </c>
      <c r="B64" s="111" t="s">
        <v>132</v>
      </c>
      <c r="C64" s="96" t="s">
        <v>50</v>
      </c>
      <c r="D64" s="7">
        <v>603</v>
      </c>
      <c r="E64" s="97">
        <v>1906.25</v>
      </c>
      <c r="F64" s="98">
        <v>0.316327868852459</v>
      </c>
      <c r="G64" s="7">
        <v>494</v>
      </c>
      <c r="H64" s="97">
        <v>2158.25</v>
      </c>
      <c r="I64" s="98">
        <v>0.22888914629908491</v>
      </c>
      <c r="J64" s="326">
        <v>575</v>
      </c>
      <c r="K64" s="97">
        <v>2210</v>
      </c>
      <c r="L64" s="98">
        <v>0.26018099547511314</v>
      </c>
      <c r="M64" s="7">
        <v>659</v>
      </c>
      <c r="N64" s="49">
        <v>2256.25</v>
      </c>
      <c r="O64" s="98">
        <v>0.29207756232686982</v>
      </c>
      <c r="P64" s="7">
        <v>595</v>
      </c>
      <c r="Q64" s="49">
        <v>2247.25</v>
      </c>
      <c r="R64" s="98">
        <v>0.26476804983869173</v>
      </c>
      <c r="S64" s="7">
        <v>646</v>
      </c>
      <c r="T64" s="49">
        <v>2319.9999999999995</v>
      </c>
      <c r="U64" s="98">
        <v>0.37126436781599914</v>
      </c>
      <c r="V64" s="332"/>
    </row>
    <row r="65" spans="1:51" s="59" customFormat="1" x14ac:dyDescent="0.25">
      <c r="A65" s="104" t="s">
        <v>43</v>
      </c>
      <c r="B65" s="114" t="s">
        <v>132</v>
      </c>
      <c r="C65" s="106" t="s">
        <v>60</v>
      </c>
      <c r="D65" s="7">
        <v>35</v>
      </c>
      <c r="E65" s="97">
        <v>105</v>
      </c>
      <c r="F65" s="320">
        <v>0.33333333333333331</v>
      </c>
      <c r="G65" s="7">
        <v>35</v>
      </c>
      <c r="H65" s="97">
        <v>102.5</v>
      </c>
      <c r="I65" s="320">
        <v>0.34146341463414637</v>
      </c>
      <c r="J65" s="326">
        <v>25</v>
      </c>
      <c r="K65" s="97">
        <v>98.75</v>
      </c>
      <c r="L65" s="320">
        <v>0.25316455696202533</v>
      </c>
      <c r="M65" s="7">
        <v>30</v>
      </c>
      <c r="N65" s="49">
        <v>99.25</v>
      </c>
      <c r="O65" s="98">
        <v>0.30226700251889171</v>
      </c>
      <c r="P65" s="7">
        <v>14</v>
      </c>
      <c r="Q65" s="49">
        <v>103</v>
      </c>
      <c r="R65" s="98">
        <v>0.13592233009708737</v>
      </c>
      <c r="S65" s="7">
        <v>21</v>
      </c>
      <c r="T65" s="49">
        <v>110.666666666667</v>
      </c>
      <c r="U65" s="98">
        <v>0.25301204819270706</v>
      </c>
      <c r="V65" s="332"/>
    </row>
    <row r="66" spans="1:51" s="3" customFormat="1" x14ac:dyDescent="0.25">
      <c r="A66" s="100" t="s">
        <v>43</v>
      </c>
      <c r="B66" s="101" t="s">
        <v>132</v>
      </c>
      <c r="C66" s="102" t="s">
        <v>26</v>
      </c>
      <c r="D66" s="118">
        <v>23</v>
      </c>
      <c r="E66" s="119">
        <v>75.25</v>
      </c>
      <c r="F66" s="327">
        <v>0.30564784053156147</v>
      </c>
      <c r="G66" s="118">
        <v>14</v>
      </c>
      <c r="H66" s="119">
        <v>73.5</v>
      </c>
      <c r="I66" s="327">
        <v>0.19047619047619047</v>
      </c>
      <c r="J66" s="118">
        <v>16</v>
      </c>
      <c r="K66" s="119">
        <v>73</v>
      </c>
      <c r="L66" s="327">
        <v>0.21917808219178081</v>
      </c>
      <c r="M66" s="118">
        <v>12</v>
      </c>
      <c r="N66" s="119">
        <v>76.75</v>
      </c>
      <c r="O66" s="120">
        <v>0.15635179153094461</v>
      </c>
      <c r="P66" s="118">
        <v>16</v>
      </c>
      <c r="Q66" s="119">
        <v>81.25</v>
      </c>
      <c r="R66" s="120">
        <v>0.19692307692307692</v>
      </c>
      <c r="S66" s="118">
        <v>23</v>
      </c>
      <c r="T66" s="119">
        <v>87.3333333333333</v>
      </c>
      <c r="U66" s="120">
        <v>0.35114503816785125</v>
      </c>
      <c r="V66" s="332"/>
      <c r="AA66" s="6"/>
      <c r="AM66" s="4"/>
      <c r="AY66" s="4"/>
    </row>
    <row r="67" spans="1:51" s="3" customFormat="1" x14ac:dyDescent="0.25">
      <c r="A67" s="104" t="s">
        <v>43</v>
      </c>
      <c r="B67" s="114" t="s">
        <v>132</v>
      </c>
      <c r="C67" s="106" t="s">
        <v>27</v>
      </c>
      <c r="D67" s="37">
        <v>96</v>
      </c>
      <c r="E67" s="36">
        <v>267.75</v>
      </c>
      <c r="F67" s="103">
        <v>0.35854341736694678</v>
      </c>
      <c r="G67" s="37">
        <v>86</v>
      </c>
      <c r="H67" s="36">
        <v>307.75</v>
      </c>
      <c r="I67" s="103">
        <v>0.27944760357432979</v>
      </c>
      <c r="J67" s="37">
        <v>72</v>
      </c>
      <c r="K67" s="36">
        <v>303.5</v>
      </c>
      <c r="L67" s="103">
        <v>0.2372322899505766</v>
      </c>
      <c r="M67" s="37">
        <v>102</v>
      </c>
      <c r="N67" s="36">
        <v>310</v>
      </c>
      <c r="O67" s="103">
        <v>0.32903225806451614</v>
      </c>
      <c r="P67" s="37">
        <v>94</v>
      </c>
      <c r="Q67" s="36">
        <v>305</v>
      </c>
      <c r="R67" s="103">
        <v>0.30819672131147541</v>
      </c>
      <c r="S67" s="37">
        <v>111</v>
      </c>
      <c r="T67" s="36">
        <v>317.66666666666703</v>
      </c>
      <c r="U67" s="103">
        <v>0.46589716684143595</v>
      </c>
      <c r="V67" s="332"/>
    </row>
    <row r="68" spans="1:51" s="3" customFormat="1" ht="15.75" thickBot="1" x14ac:dyDescent="0.3">
      <c r="A68" s="100" t="s">
        <v>43</v>
      </c>
      <c r="B68" s="101" t="s">
        <v>132</v>
      </c>
      <c r="C68" s="102" t="s">
        <v>28</v>
      </c>
      <c r="D68" s="118">
        <v>60</v>
      </c>
      <c r="E68" s="119">
        <v>199.25</v>
      </c>
      <c r="F68" s="327">
        <v>0.30112923462986196</v>
      </c>
      <c r="G68" s="118">
        <v>47</v>
      </c>
      <c r="H68" s="119">
        <v>213.5</v>
      </c>
      <c r="I68" s="327">
        <v>0.22014051522248243</v>
      </c>
      <c r="J68" s="118">
        <v>56</v>
      </c>
      <c r="K68" s="119">
        <v>214</v>
      </c>
      <c r="L68" s="327">
        <v>0.26168224299065418</v>
      </c>
      <c r="M68" s="118">
        <v>90</v>
      </c>
      <c r="N68" s="119">
        <v>216.5</v>
      </c>
      <c r="O68" s="120">
        <v>0.41570438799076215</v>
      </c>
      <c r="P68" s="118">
        <v>76</v>
      </c>
      <c r="Q68" s="119">
        <v>221</v>
      </c>
      <c r="R68" s="120">
        <v>0.34389140271493213</v>
      </c>
      <c r="S68" s="118">
        <v>93</v>
      </c>
      <c r="T68" s="119">
        <v>239.333333333333</v>
      </c>
      <c r="U68" s="120">
        <v>0.51810584958204386</v>
      </c>
      <c r="V68" s="332"/>
      <c r="AA68" s="6"/>
      <c r="AM68" s="4"/>
      <c r="AY68" s="4"/>
    </row>
    <row r="69" spans="1:51" s="59" customFormat="1" x14ac:dyDescent="0.25">
      <c r="A69" s="90" t="s">
        <v>44</v>
      </c>
      <c r="B69" s="108" t="s">
        <v>133</v>
      </c>
      <c r="C69" s="92" t="s">
        <v>10</v>
      </c>
      <c r="D69" s="25">
        <v>234</v>
      </c>
      <c r="E69" s="26">
        <v>925.25</v>
      </c>
      <c r="F69" s="93">
        <v>0.2529046203728722</v>
      </c>
      <c r="G69" s="25">
        <v>167</v>
      </c>
      <c r="H69" s="26">
        <v>1044</v>
      </c>
      <c r="I69" s="325">
        <v>0.15996168582375478</v>
      </c>
      <c r="J69" s="25">
        <v>217</v>
      </c>
      <c r="K69" s="26">
        <v>1090.75</v>
      </c>
      <c r="L69" s="93">
        <v>0.19894567957827183</v>
      </c>
      <c r="M69" s="25">
        <v>245</v>
      </c>
      <c r="N69" s="26">
        <v>1050.25</v>
      </c>
      <c r="O69" s="93">
        <v>0.23327779100214235</v>
      </c>
      <c r="P69" s="25">
        <v>192</v>
      </c>
      <c r="Q69" s="26">
        <v>1034.75</v>
      </c>
      <c r="R69" s="93">
        <v>0.18555206571635699</v>
      </c>
      <c r="S69" s="25">
        <v>166</v>
      </c>
      <c r="T69" s="26">
        <v>1089</v>
      </c>
      <c r="U69" s="93">
        <v>0.20324456688087969</v>
      </c>
      <c r="V69" s="332"/>
    </row>
    <row r="70" spans="1:51" s="59" customFormat="1" x14ac:dyDescent="0.25">
      <c r="A70" s="94" t="s">
        <v>44</v>
      </c>
      <c r="B70" s="111" t="s">
        <v>133</v>
      </c>
      <c r="C70" s="96" t="s">
        <v>50</v>
      </c>
      <c r="D70" s="7">
        <v>152</v>
      </c>
      <c r="E70" s="97">
        <v>639.25</v>
      </c>
      <c r="F70" s="98">
        <v>0.23777864685177943</v>
      </c>
      <c r="G70" s="7">
        <v>103</v>
      </c>
      <c r="H70" s="97">
        <v>723.5</v>
      </c>
      <c r="I70" s="98">
        <v>0.14236351071181755</v>
      </c>
      <c r="J70" s="326">
        <v>162</v>
      </c>
      <c r="K70" s="97">
        <v>753.75</v>
      </c>
      <c r="L70" s="98">
        <v>0.21492537313432836</v>
      </c>
      <c r="M70" s="7">
        <v>169</v>
      </c>
      <c r="N70" s="49">
        <v>716</v>
      </c>
      <c r="O70" s="98">
        <v>0.23603351955307261</v>
      </c>
      <c r="P70" s="7">
        <v>120</v>
      </c>
      <c r="Q70" s="49">
        <v>705.25</v>
      </c>
      <c r="R70" s="98">
        <v>0.17015242821694435</v>
      </c>
      <c r="S70" s="7">
        <v>106</v>
      </c>
      <c r="T70" s="49">
        <v>752.66666666666629</v>
      </c>
      <c r="U70" s="98">
        <v>0.18777679362262809</v>
      </c>
      <c r="V70" s="332"/>
    </row>
    <row r="71" spans="1:51" s="59" customFormat="1" x14ac:dyDescent="0.25">
      <c r="A71" s="104" t="s">
        <v>44</v>
      </c>
      <c r="B71" s="114" t="s">
        <v>133</v>
      </c>
      <c r="C71" s="106" t="s">
        <v>60</v>
      </c>
      <c r="D71" s="7">
        <v>19</v>
      </c>
      <c r="E71" s="97">
        <v>56.75</v>
      </c>
      <c r="F71" s="320">
        <v>0.33480176211453744</v>
      </c>
      <c r="G71" s="7">
        <v>13</v>
      </c>
      <c r="H71" s="97">
        <v>55.25</v>
      </c>
      <c r="I71" s="320">
        <v>0.23529411764705882</v>
      </c>
      <c r="J71" s="326">
        <v>5</v>
      </c>
      <c r="K71" s="97">
        <v>54</v>
      </c>
      <c r="L71" s="320">
        <v>9.2592592592592587E-2</v>
      </c>
      <c r="M71" s="7">
        <v>5</v>
      </c>
      <c r="N71" s="49">
        <v>52.75</v>
      </c>
      <c r="O71" s="98">
        <v>9.4786729857819899E-2</v>
      </c>
      <c r="P71" s="7">
        <v>10</v>
      </c>
      <c r="Q71" s="49">
        <v>53.25</v>
      </c>
      <c r="R71" s="98">
        <v>0.18779342723004699</v>
      </c>
      <c r="S71" s="7">
        <v>9</v>
      </c>
      <c r="T71" s="49">
        <v>56</v>
      </c>
      <c r="U71" s="98">
        <v>0.21428571428566073</v>
      </c>
      <c r="V71" s="332"/>
    </row>
    <row r="72" spans="1:51" s="59" customFormat="1" x14ac:dyDescent="0.25">
      <c r="A72" s="100" t="s">
        <v>44</v>
      </c>
      <c r="B72" s="101" t="s">
        <v>133</v>
      </c>
      <c r="C72" s="102" t="s">
        <v>26</v>
      </c>
      <c r="D72" s="118">
        <v>12</v>
      </c>
      <c r="E72" s="119">
        <v>42.25</v>
      </c>
      <c r="F72" s="327">
        <v>0.28402366863905326</v>
      </c>
      <c r="G72" s="118">
        <v>8</v>
      </c>
      <c r="H72" s="119">
        <v>46.75</v>
      </c>
      <c r="I72" s="327">
        <v>0.17112299465240641</v>
      </c>
      <c r="J72" s="118">
        <v>6</v>
      </c>
      <c r="K72" s="119">
        <v>45</v>
      </c>
      <c r="L72" s="327">
        <v>0.13333333333333333</v>
      </c>
      <c r="M72" s="118">
        <v>15</v>
      </c>
      <c r="N72" s="119">
        <v>46</v>
      </c>
      <c r="O72" s="120">
        <v>0.32608695652173914</v>
      </c>
      <c r="P72" s="118">
        <v>10</v>
      </c>
      <c r="Q72" s="119">
        <v>45.25</v>
      </c>
      <c r="R72" s="120">
        <v>0.22099447513812201</v>
      </c>
      <c r="S72" s="118">
        <v>3</v>
      </c>
      <c r="T72" s="119">
        <v>43.6666666666667</v>
      </c>
      <c r="U72" s="120">
        <v>9.1603053435091536E-2</v>
      </c>
      <c r="V72" s="332"/>
      <c r="AA72" s="6"/>
      <c r="AM72" s="4"/>
      <c r="AY72" s="4"/>
    </row>
    <row r="73" spans="1:51" s="59" customFormat="1" x14ac:dyDescent="0.25">
      <c r="A73" s="104" t="s">
        <v>44</v>
      </c>
      <c r="B73" s="114" t="s">
        <v>133</v>
      </c>
      <c r="C73" s="106" t="s">
        <v>27</v>
      </c>
      <c r="D73" s="37">
        <v>22</v>
      </c>
      <c r="E73" s="36">
        <v>87.25</v>
      </c>
      <c r="F73" s="103">
        <v>0.25214899713467048</v>
      </c>
      <c r="G73" s="37">
        <v>13</v>
      </c>
      <c r="H73" s="36">
        <v>106</v>
      </c>
      <c r="I73" s="103">
        <v>0.12264150943396226</v>
      </c>
      <c r="J73" s="37">
        <v>14</v>
      </c>
      <c r="K73" s="36">
        <v>122</v>
      </c>
      <c r="L73" s="103">
        <v>0.11475409836065574</v>
      </c>
      <c r="M73" s="37">
        <v>19</v>
      </c>
      <c r="N73" s="36">
        <v>120</v>
      </c>
      <c r="O73" s="103">
        <v>0.15833333333333333</v>
      </c>
      <c r="P73" s="37">
        <v>12</v>
      </c>
      <c r="Q73" s="36">
        <v>113.5</v>
      </c>
      <c r="R73" s="103">
        <v>0.105726872246696</v>
      </c>
      <c r="S73" s="37">
        <v>9</v>
      </c>
      <c r="T73" s="36">
        <v>113</v>
      </c>
      <c r="U73" s="103">
        <v>0.10619469026546018</v>
      </c>
      <c r="V73" s="332"/>
    </row>
    <row r="74" spans="1:51" s="59" customFormat="1" ht="15.75" thickBot="1" x14ac:dyDescent="0.3">
      <c r="A74" s="100" t="s">
        <v>44</v>
      </c>
      <c r="B74" s="101" t="s">
        <v>133</v>
      </c>
      <c r="C74" s="102" t="s">
        <v>28</v>
      </c>
      <c r="D74" s="118">
        <v>29</v>
      </c>
      <c r="E74" s="119">
        <v>99.75</v>
      </c>
      <c r="F74" s="327">
        <v>0.2907268170426065</v>
      </c>
      <c r="G74" s="118">
        <v>30</v>
      </c>
      <c r="H74" s="119">
        <v>112.5</v>
      </c>
      <c r="I74" s="327">
        <v>0.26666666666666666</v>
      </c>
      <c r="J74" s="118">
        <v>30</v>
      </c>
      <c r="K74" s="119">
        <v>116</v>
      </c>
      <c r="L74" s="327">
        <v>0.25862068965517243</v>
      </c>
      <c r="M74" s="118">
        <v>37</v>
      </c>
      <c r="N74" s="119">
        <v>115.5</v>
      </c>
      <c r="O74" s="120">
        <v>0.32034632034632032</v>
      </c>
      <c r="P74" s="118">
        <v>40</v>
      </c>
      <c r="Q74" s="119">
        <v>117.5</v>
      </c>
      <c r="R74" s="120">
        <v>0.340425531914894</v>
      </c>
      <c r="S74" s="118">
        <v>39</v>
      </c>
      <c r="T74" s="119">
        <v>123.666666666667</v>
      </c>
      <c r="U74" s="120">
        <v>0.42048517520205009</v>
      </c>
      <c r="V74" s="332"/>
      <c r="AA74" s="6"/>
      <c r="AM74" s="4"/>
      <c r="AY74" s="4"/>
    </row>
    <row r="75" spans="1:51" s="59" customFormat="1" x14ac:dyDescent="0.25">
      <c r="A75" s="90" t="s">
        <v>45</v>
      </c>
      <c r="B75" s="108" t="s">
        <v>134</v>
      </c>
      <c r="C75" s="92" t="s">
        <v>10</v>
      </c>
      <c r="D75" s="25">
        <v>445</v>
      </c>
      <c r="E75" s="26">
        <v>1968</v>
      </c>
      <c r="F75" s="93">
        <v>0.22611788617886178</v>
      </c>
      <c r="G75" s="25">
        <v>351</v>
      </c>
      <c r="H75" s="26">
        <v>2128</v>
      </c>
      <c r="I75" s="325">
        <v>0.16494360902255639</v>
      </c>
      <c r="J75" s="25">
        <v>379</v>
      </c>
      <c r="K75" s="26">
        <v>2176.5</v>
      </c>
      <c r="L75" s="93">
        <v>0.17413278198943258</v>
      </c>
      <c r="M75" s="25">
        <v>388</v>
      </c>
      <c r="N75" s="26">
        <v>2267</v>
      </c>
      <c r="O75" s="93">
        <v>0.17115130127922365</v>
      </c>
      <c r="P75" s="25">
        <v>561</v>
      </c>
      <c r="Q75" s="26">
        <v>2279.75</v>
      </c>
      <c r="R75" s="93">
        <v>0.24607961399276199</v>
      </c>
      <c r="S75" s="25">
        <v>364</v>
      </c>
      <c r="T75" s="26">
        <v>2237.3333333333298</v>
      </c>
      <c r="U75" s="93">
        <v>0.21692491060781263</v>
      </c>
      <c r="V75" s="332"/>
    </row>
    <row r="76" spans="1:51" s="59" customFormat="1" x14ac:dyDescent="0.25">
      <c r="A76" s="94" t="s">
        <v>45</v>
      </c>
      <c r="B76" s="111" t="s">
        <v>134</v>
      </c>
      <c r="C76" s="96" t="s">
        <v>50</v>
      </c>
      <c r="D76" s="7">
        <v>324</v>
      </c>
      <c r="E76" s="97">
        <v>1436</v>
      </c>
      <c r="F76" s="98">
        <v>0.22562674094707522</v>
      </c>
      <c r="G76" s="7">
        <v>253</v>
      </c>
      <c r="H76" s="97">
        <v>1556</v>
      </c>
      <c r="I76" s="98">
        <v>0.16259640102827763</v>
      </c>
      <c r="J76" s="326">
        <v>276</v>
      </c>
      <c r="K76" s="97">
        <v>1607.5</v>
      </c>
      <c r="L76" s="98">
        <v>0.17169517884914465</v>
      </c>
      <c r="M76" s="7">
        <v>275</v>
      </c>
      <c r="N76" s="49">
        <v>1676.5</v>
      </c>
      <c r="O76" s="98">
        <v>0.16403220996122875</v>
      </c>
      <c r="P76" s="7">
        <v>471</v>
      </c>
      <c r="Q76" s="49">
        <v>1901.5</v>
      </c>
      <c r="R76" s="98">
        <v>0.24769918485406259</v>
      </c>
      <c r="S76" s="7">
        <v>287</v>
      </c>
      <c r="T76" s="49">
        <v>1840.3333333333298</v>
      </c>
      <c r="U76" s="98">
        <v>0.2079333454083889</v>
      </c>
      <c r="V76" s="332"/>
    </row>
    <row r="77" spans="1:51" s="59" customFormat="1" x14ac:dyDescent="0.25">
      <c r="A77" s="104" t="s">
        <v>45</v>
      </c>
      <c r="B77" s="114" t="s">
        <v>134</v>
      </c>
      <c r="C77" s="106" t="s">
        <v>60</v>
      </c>
      <c r="D77" s="7">
        <v>25</v>
      </c>
      <c r="E77" s="97">
        <v>111.25</v>
      </c>
      <c r="F77" s="320">
        <v>0.2247191011235955</v>
      </c>
      <c r="G77" s="7">
        <v>20</v>
      </c>
      <c r="H77" s="97">
        <v>113.5</v>
      </c>
      <c r="I77" s="320">
        <v>0.1762114537444934</v>
      </c>
      <c r="J77" s="326">
        <v>22</v>
      </c>
      <c r="K77" s="97">
        <v>119.5</v>
      </c>
      <c r="L77" s="320">
        <v>0.18410041841004185</v>
      </c>
      <c r="M77" s="7">
        <v>20</v>
      </c>
      <c r="N77" s="49">
        <v>128.25</v>
      </c>
      <c r="O77" s="98">
        <v>0.15594541910331383</v>
      </c>
      <c r="P77" s="7">
        <v>32</v>
      </c>
      <c r="Q77" s="49">
        <v>141</v>
      </c>
      <c r="R77" s="98">
        <v>0.22695035460992899</v>
      </c>
      <c r="S77" s="7">
        <v>30</v>
      </c>
      <c r="T77" s="49">
        <v>157</v>
      </c>
      <c r="U77" s="98">
        <v>0.2547770700636306</v>
      </c>
      <c r="V77" s="332"/>
    </row>
    <row r="78" spans="1:51" s="59" customFormat="1" x14ac:dyDescent="0.25">
      <c r="A78" s="100" t="s">
        <v>45</v>
      </c>
      <c r="B78" s="101" t="s">
        <v>134</v>
      </c>
      <c r="C78" s="102" t="s">
        <v>26</v>
      </c>
      <c r="D78" s="118">
        <v>16</v>
      </c>
      <c r="E78" s="119">
        <v>58.25</v>
      </c>
      <c r="F78" s="327">
        <v>0.27467811158798283</v>
      </c>
      <c r="G78" s="118">
        <v>16</v>
      </c>
      <c r="H78" s="119">
        <v>72.75</v>
      </c>
      <c r="I78" s="327">
        <v>0.21993127147766323</v>
      </c>
      <c r="J78" s="118">
        <v>10</v>
      </c>
      <c r="K78" s="119">
        <v>79.25</v>
      </c>
      <c r="L78" s="327">
        <v>0.12618296529968454</v>
      </c>
      <c r="M78" s="118">
        <v>25</v>
      </c>
      <c r="N78" s="119">
        <v>87.25</v>
      </c>
      <c r="O78" s="120">
        <v>0.28653295128939826</v>
      </c>
      <c r="P78" s="118" t="s">
        <v>1</v>
      </c>
      <c r="Q78" s="119" t="s">
        <v>1</v>
      </c>
      <c r="R78" s="120" t="s">
        <v>1</v>
      </c>
      <c r="S78" s="118" t="s">
        <v>1</v>
      </c>
      <c r="T78" s="119" t="s">
        <v>1</v>
      </c>
      <c r="U78" s="120" t="s">
        <v>1</v>
      </c>
      <c r="V78" s="332"/>
      <c r="AA78" s="6"/>
      <c r="AM78" s="4"/>
      <c r="AY78" s="4"/>
    </row>
    <row r="79" spans="1:51" s="59" customFormat="1" x14ac:dyDescent="0.25">
      <c r="A79" s="104" t="s">
        <v>45</v>
      </c>
      <c r="B79" s="114" t="s">
        <v>134</v>
      </c>
      <c r="C79" s="106" t="s">
        <v>27</v>
      </c>
      <c r="D79" s="37">
        <v>38</v>
      </c>
      <c r="E79" s="36">
        <v>143.75</v>
      </c>
      <c r="F79" s="103">
        <v>0.26434782608695651</v>
      </c>
      <c r="G79" s="37">
        <v>32</v>
      </c>
      <c r="H79" s="36">
        <v>166.5</v>
      </c>
      <c r="I79" s="103">
        <v>0.19219219219219219</v>
      </c>
      <c r="J79" s="37">
        <v>28</v>
      </c>
      <c r="K79" s="36">
        <v>155.25</v>
      </c>
      <c r="L79" s="103">
        <v>0.18035426731078905</v>
      </c>
      <c r="M79" s="37">
        <v>21</v>
      </c>
      <c r="N79" s="36">
        <v>147.75</v>
      </c>
      <c r="O79" s="103">
        <v>0.14213197969543148</v>
      </c>
      <c r="P79" s="37" t="s">
        <v>1</v>
      </c>
      <c r="Q79" s="36" t="s">
        <v>1</v>
      </c>
      <c r="R79" s="103" t="s">
        <v>1</v>
      </c>
      <c r="S79" s="37" t="s">
        <v>1</v>
      </c>
      <c r="T79" s="36" t="s">
        <v>1</v>
      </c>
      <c r="U79" s="103" t="s">
        <v>1</v>
      </c>
      <c r="V79" s="332"/>
    </row>
    <row r="80" spans="1:51" s="59" customFormat="1" ht="15.75" thickBot="1" x14ac:dyDescent="0.3">
      <c r="A80" s="100" t="s">
        <v>45</v>
      </c>
      <c r="B80" s="101" t="s">
        <v>134</v>
      </c>
      <c r="C80" s="102" t="s">
        <v>28</v>
      </c>
      <c r="D80" s="118">
        <v>42</v>
      </c>
      <c r="E80" s="119">
        <v>218.75</v>
      </c>
      <c r="F80" s="327">
        <v>0.192</v>
      </c>
      <c r="G80" s="118">
        <v>30</v>
      </c>
      <c r="H80" s="119">
        <v>219.25</v>
      </c>
      <c r="I80" s="327">
        <v>0.13683010262257697</v>
      </c>
      <c r="J80" s="118">
        <v>43</v>
      </c>
      <c r="K80" s="119">
        <v>215</v>
      </c>
      <c r="L80" s="327">
        <v>0.2</v>
      </c>
      <c r="M80" s="118">
        <v>47</v>
      </c>
      <c r="N80" s="119">
        <v>227.25</v>
      </c>
      <c r="O80" s="120">
        <v>0.20682068206820681</v>
      </c>
      <c r="P80" s="118">
        <v>58</v>
      </c>
      <c r="Q80" s="119">
        <v>237.25</v>
      </c>
      <c r="R80" s="120">
        <v>0.244467860906217</v>
      </c>
      <c r="S80" s="118">
        <v>47</v>
      </c>
      <c r="T80" s="119">
        <v>240</v>
      </c>
      <c r="U80" s="120">
        <v>0.26111111111104585</v>
      </c>
      <c r="V80" s="332"/>
      <c r="AA80" s="6"/>
      <c r="AM80" s="4"/>
      <c r="AY80" s="4"/>
    </row>
    <row r="81" spans="1:51" s="59" customFormat="1" x14ac:dyDescent="0.25">
      <c r="A81" s="90" t="s">
        <v>46</v>
      </c>
      <c r="B81" s="108" t="s">
        <v>135</v>
      </c>
      <c r="C81" s="92" t="s">
        <v>10</v>
      </c>
      <c r="D81" s="25">
        <v>49</v>
      </c>
      <c r="E81" s="26">
        <v>626.5</v>
      </c>
      <c r="F81" s="93">
        <v>7.8212290502793297E-2</v>
      </c>
      <c r="G81" s="25">
        <v>33</v>
      </c>
      <c r="H81" s="26">
        <v>643.5</v>
      </c>
      <c r="I81" s="325">
        <v>5.128205128205128E-2</v>
      </c>
      <c r="J81" s="25">
        <v>36</v>
      </c>
      <c r="K81" s="26">
        <v>634</v>
      </c>
      <c r="L81" s="93">
        <v>5.6782334384858045E-2</v>
      </c>
      <c r="M81" s="25">
        <v>48</v>
      </c>
      <c r="N81" s="26">
        <v>625.75</v>
      </c>
      <c r="O81" s="93">
        <v>7.6707950459448657E-2</v>
      </c>
      <c r="P81" s="25">
        <v>66</v>
      </c>
      <c r="Q81" s="26">
        <v>665.5</v>
      </c>
      <c r="R81" s="93">
        <v>9.9173553719008295E-2</v>
      </c>
      <c r="S81" s="25">
        <v>16</v>
      </c>
      <c r="T81" s="26">
        <v>641.66666666666697</v>
      </c>
      <c r="U81" s="93">
        <v>3.324675324674492E-2</v>
      </c>
      <c r="V81" s="332"/>
    </row>
    <row r="82" spans="1:51" s="59" customFormat="1" x14ac:dyDescent="0.25">
      <c r="A82" s="94" t="s">
        <v>46</v>
      </c>
      <c r="B82" s="111" t="s">
        <v>135</v>
      </c>
      <c r="C82" s="96" t="s">
        <v>50</v>
      </c>
      <c r="D82" s="7">
        <v>37</v>
      </c>
      <c r="E82" s="97">
        <v>449.5</v>
      </c>
      <c r="F82" s="98">
        <v>8.2313681868743049E-2</v>
      </c>
      <c r="G82" s="7">
        <v>20</v>
      </c>
      <c r="H82" s="97">
        <v>465.5</v>
      </c>
      <c r="I82" s="98">
        <v>4.2964554242749732E-2</v>
      </c>
      <c r="J82" s="326">
        <v>24</v>
      </c>
      <c r="K82" s="97">
        <v>467.5</v>
      </c>
      <c r="L82" s="98">
        <v>5.1336898395721926E-2</v>
      </c>
      <c r="M82" s="7">
        <v>32</v>
      </c>
      <c r="N82" s="49">
        <v>472.75</v>
      </c>
      <c r="O82" s="98">
        <v>6.7689053410893707E-2</v>
      </c>
      <c r="P82" s="7">
        <v>38</v>
      </c>
      <c r="Q82" s="49">
        <v>524</v>
      </c>
      <c r="R82" s="98">
        <v>7.2519083969465645E-2</v>
      </c>
      <c r="S82" s="7">
        <v>13</v>
      </c>
      <c r="T82" s="49">
        <v>524.66666666666697</v>
      </c>
      <c r="U82" s="98">
        <v>3.3036848792876092E-2</v>
      </c>
      <c r="V82" s="332"/>
    </row>
    <row r="83" spans="1:51" s="59" customFormat="1" x14ac:dyDescent="0.25">
      <c r="A83" s="104" t="s">
        <v>46</v>
      </c>
      <c r="B83" s="114" t="s">
        <v>135</v>
      </c>
      <c r="C83" s="106" t="s">
        <v>60</v>
      </c>
      <c r="D83" s="7">
        <v>3</v>
      </c>
      <c r="E83" s="97">
        <v>39</v>
      </c>
      <c r="F83" s="320">
        <v>7.6923076923076927E-2</v>
      </c>
      <c r="G83" s="7">
        <v>0</v>
      </c>
      <c r="H83" s="97">
        <v>39.25</v>
      </c>
      <c r="I83" s="320">
        <v>0</v>
      </c>
      <c r="J83" s="326">
        <v>4</v>
      </c>
      <c r="K83" s="97">
        <v>39.5</v>
      </c>
      <c r="L83" s="320">
        <v>0.10126582278481013</v>
      </c>
      <c r="M83" s="7">
        <v>5</v>
      </c>
      <c r="N83" s="49">
        <v>38.5</v>
      </c>
      <c r="O83" s="98">
        <v>0.12987012987012986</v>
      </c>
      <c r="P83" s="7">
        <v>6</v>
      </c>
      <c r="Q83" s="49">
        <v>25.25</v>
      </c>
      <c r="R83" s="98">
        <v>0.237623762376238</v>
      </c>
      <c r="S83" s="7">
        <v>2</v>
      </c>
      <c r="T83" s="49">
        <v>23</v>
      </c>
      <c r="U83" s="98">
        <v>0.11594202898547826</v>
      </c>
      <c r="V83" s="332"/>
    </row>
    <row r="84" spans="1:51" s="59" customFormat="1" x14ac:dyDescent="0.25">
      <c r="A84" s="100" t="s">
        <v>46</v>
      </c>
      <c r="B84" s="101" t="s">
        <v>135</v>
      </c>
      <c r="C84" s="102" t="s">
        <v>26</v>
      </c>
      <c r="D84" s="118">
        <v>2</v>
      </c>
      <c r="E84" s="119">
        <v>16</v>
      </c>
      <c r="F84" s="327">
        <v>0.125</v>
      </c>
      <c r="G84" s="118">
        <v>2</v>
      </c>
      <c r="H84" s="119">
        <v>15.25</v>
      </c>
      <c r="I84" s="327">
        <v>0.13114754098360656</v>
      </c>
      <c r="J84" s="118">
        <v>2</v>
      </c>
      <c r="K84" s="119">
        <v>15.25</v>
      </c>
      <c r="L84" s="327">
        <v>0.13114754098360656</v>
      </c>
      <c r="M84" s="118">
        <v>0</v>
      </c>
      <c r="N84" s="119">
        <v>14.25</v>
      </c>
      <c r="O84" s="120">
        <v>0</v>
      </c>
      <c r="P84" s="118">
        <v>8</v>
      </c>
      <c r="Q84" s="119">
        <v>11.5</v>
      </c>
      <c r="R84" s="120">
        <v>0.69565217391304301</v>
      </c>
      <c r="S84" s="118">
        <v>0</v>
      </c>
      <c r="T84" s="119">
        <v>2</v>
      </c>
      <c r="U84" s="120">
        <v>0</v>
      </c>
      <c r="V84" s="332"/>
      <c r="AA84" s="6"/>
      <c r="AM84" s="4"/>
      <c r="AY84" s="4"/>
    </row>
    <row r="85" spans="1:51" s="59" customFormat="1" x14ac:dyDescent="0.25">
      <c r="A85" s="104" t="s">
        <v>46</v>
      </c>
      <c r="B85" s="114" t="s">
        <v>135</v>
      </c>
      <c r="C85" s="106" t="s">
        <v>27</v>
      </c>
      <c r="D85" s="37">
        <v>3</v>
      </c>
      <c r="E85" s="36">
        <v>47.75</v>
      </c>
      <c r="F85" s="103">
        <v>6.2827225130890049E-2</v>
      </c>
      <c r="G85" s="37">
        <v>7</v>
      </c>
      <c r="H85" s="36">
        <v>49.25</v>
      </c>
      <c r="I85" s="103">
        <v>0.14213197969543148</v>
      </c>
      <c r="J85" s="37">
        <v>1</v>
      </c>
      <c r="K85" s="36">
        <v>37.75</v>
      </c>
      <c r="L85" s="103">
        <v>2.6490066225165563E-2</v>
      </c>
      <c r="M85" s="37">
        <v>2</v>
      </c>
      <c r="N85" s="36">
        <v>36.75</v>
      </c>
      <c r="O85" s="103">
        <v>5.4421768707482991E-2</v>
      </c>
      <c r="P85" s="37">
        <v>10</v>
      </c>
      <c r="Q85" s="36">
        <v>45.75</v>
      </c>
      <c r="R85" s="103">
        <v>0.218579234972678</v>
      </c>
      <c r="S85" s="37">
        <v>1</v>
      </c>
      <c r="T85" s="36">
        <v>33.6666666666667</v>
      </c>
      <c r="U85" s="103">
        <v>3.9603960396029661E-2</v>
      </c>
      <c r="V85" s="332"/>
    </row>
    <row r="86" spans="1:51" s="59" customFormat="1" ht="15.75" thickBot="1" x14ac:dyDescent="0.3">
      <c r="A86" s="100" t="s">
        <v>46</v>
      </c>
      <c r="B86" s="101" t="s">
        <v>135</v>
      </c>
      <c r="C86" s="102" t="s">
        <v>28</v>
      </c>
      <c r="D86" s="118">
        <v>4</v>
      </c>
      <c r="E86" s="119">
        <v>74.25</v>
      </c>
      <c r="F86" s="327">
        <v>5.387205387205387E-2</v>
      </c>
      <c r="G86" s="118">
        <v>4</v>
      </c>
      <c r="H86" s="119">
        <v>74.25</v>
      </c>
      <c r="I86" s="327">
        <v>5.387205387205387E-2</v>
      </c>
      <c r="J86" s="118">
        <v>5</v>
      </c>
      <c r="K86" s="119">
        <v>74</v>
      </c>
      <c r="L86" s="327">
        <v>6.7567567567567571E-2</v>
      </c>
      <c r="M86" s="118">
        <v>9</v>
      </c>
      <c r="N86" s="119">
        <v>63.5</v>
      </c>
      <c r="O86" s="120">
        <v>0.14173228346456693</v>
      </c>
      <c r="P86" s="118">
        <v>4</v>
      </c>
      <c r="Q86" s="119">
        <v>59</v>
      </c>
      <c r="R86" s="120">
        <v>6.7796610169491497E-2</v>
      </c>
      <c r="S86" s="118">
        <v>0</v>
      </c>
      <c r="T86" s="119">
        <v>58.3333333333333</v>
      </c>
      <c r="U86" s="120">
        <v>0</v>
      </c>
      <c r="V86" s="332"/>
      <c r="AA86" s="6"/>
      <c r="AM86" s="4"/>
      <c r="AY86" s="4"/>
    </row>
    <row r="87" spans="1:51" s="3" customFormat="1" x14ac:dyDescent="0.25">
      <c r="A87" s="90" t="s">
        <v>1</v>
      </c>
      <c r="B87" s="108" t="s">
        <v>2</v>
      </c>
      <c r="C87" s="92" t="s">
        <v>10</v>
      </c>
      <c r="D87" s="25">
        <v>19079</v>
      </c>
      <c r="E87" s="26">
        <v>12</v>
      </c>
      <c r="F87" s="26">
        <v>1590</v>
      </c>
      <c r="G87" s="25">
        <v>19864</v>
      </c>
      <c r="H87" s="26">
        <v>12</v>
      </c>
      <c r="I87" s="26">
        <v>1655.3333333333333</v>
      </c>
      <c r="J87" s="25">
        <v>20685</v>
      </c>
      <c r="K87" s="26">
        <v>12</v>
      </c>
      <c r="L87" s="134">
        <v>1723.75</v>
      </c>
      <c r="M87" s="25">
        <v>18615</v>
      </c>
      <c r="N87" s="26">
        <v>12</v>
      </c>
      <c r="O87" s="134">
        <v>1551.25</v>
      </c>
      <c r="P87" s="25">
        <v>16522</v>
      </c>
      <c r="Q87" s="26">
        <v>12</v>
      </c>
      <c r="R87" s="134">
        <v>1376.8333333333333</v>
      </c>
      <c r="S87" s="25">
        <v>12484</v>
      </c>
      <c r="T87" s="26">
        <v>9</v>
      </c>
      <c r="U87" s="134">
        <v>1387.1111111111111</v>
      </c>
      <c r="V87" s="332"/>
    </row>
    <row r="88" spans="1:51" s="3" customFormat="1" x14ac:dyDescent="0.25">
      <c r="A88" s="94" t="s">
        <v>1</v>
      </c>
      <c r="B88" s="111" t="s">
        <v>2</v>
      </c>
      <c r="C88" s="96" t="s">
        <v>50</v>
      </c>
      <c r="D88" s="326">
        <v>14225</v>
      </c>
      <c r="E88" s="97">
        <v>12</v>
      </c>
      <c r="F88" s="49">
        <v>1185</v>
      </c>
      <c r="G88" s="326">
        <v>14337</v>
      </c>
      <c r="H88" s="97">
        <v>12</v>
      </c>
      <c r="I88" s="49">
        <v>1194.75</v>
      </c>
      <c r="J88" s="7">
        <v>15460</v>
      </c>
      <c r="K88" s="97">
        <v>12</v>
      </c>
      <c r="L88" s="328">
        <v>1288.3333333333333</v>
      </c>
      <c r="M88" s="7">
        <v>13745</v>
      </c>
      <c r="N88" s="97">
        <v>12</v>
      </c>
      <c r="O88" s="328">
        <v>1145.4166666666665</v>
      </c>
      <c r="P88" s="7">
        <v>11943</v>
      </c>
      <c r="Q88" s="97">
        <v>12</v>
      </c>
      <c r="R88" s="328">
        <v>995.25</v>
      </c>
      <c r="S88" s="7">
        <v>9027</v>
      </c>
      <c r="T88" s="97">
        <v>9</v>
      </c>
      <c r="U88" s="328">
        <v>1003</v>
      </c>
      <c r="V88" s="332"/>
    </row>
    <row r="89" spans="1:51" s="59" customFormat="1" x14ac:dyDescent="0.25">
      <c r="A89" s="104" t="s">
        <v>1</v>
      </c>
      <c r="B89" s="114" t="s">
        <v>2</v>
      </c>
      <c r="C89" s="106" t="s">
        <v>60</v>
      </c>
      <c r="D89" s="329">
        <v>1038</v>
      </c>
      <c r="E89" s="28">
        <v>12</v>
      </c>
      <c r="F89" s="49">
        <v>86.5</v>
      </c>
      <c r="G89" s="329">
        <v>1415</v>
      </c>
      <c r="H89" s="28">
        <v>12</v>
      </c>
      <c r="I89" s="49">
        <v>117.91666666666667</v>
      </c>
      <c r="J89" s="27">
        <v>1123</v>
      </c>
      <c r="K89" s="28">
        <v>12</v>
      </c>
      <c r="L89" s="135">
        <v>93.583333333333329</v>
      </c>
      <c r="M89" s="27">
        <v>1268</v>
      </c>
      <c r="N89" s="28">
        <v>12</v>
      </c>
      <c r="O89" s="135">
        <v>105.66666666666667</v>
      </c>
      <c r="P89" s="27">
        <v>994</v>
      </c>
      <c r="Q89" s="28">
        <v>12</v>
      </c>
      <c r="R89" s="135">
        <v>82.833333333333329</v>
      </c>
      <c r="S89" s="27">
        <v>696</v>
      </c>
      <c r="T89" s="28">
        <v>9</v>
      </c>
      <c r="U89" s="135">
        <v>77.333333333333329</v>
      </c>
      <c r="V89" s="332"/>
    </row>
    <row r="90" spans="1:51" s="3" customFormat="1" x14ac:dyDescent="0.25">
      <c r="A90" s="100" t="s">
        <v>1</v>
      </c>
      <c r="B90" s="101" t="s">
        <v>2</v>
      </c>
      <c r="C90" s="102" t="s">
        <v>26</v>
      </c>
      <c r="D90" s="27">
        <v>736</v>
      </c>
      <c r="E90" s="28">
        <v>12</v>
      </c>
      <c r="F90" s="49">
        <v>61.333333333333336</v>
      </c>
      <c r="G90" s="27">
        <v>866</v>
      </c>
      <c r="H90" s="28">
        <v>12</v>
      </c>
      <c r="I90" s="49">
        <v>72.166666666666671</v>
      </c>
      <c r="J90" s="27">
        <v>1007</v>
      </c>
      <c r="K90" s="28">
        <v>12</v>
      </c>
      <c r="L90" s="135">
        <v>83.916666666666671</v>
      </c>
      <c r="M90" s="27">
        <v>895</v>
      </c>
      <c r="N90" s="28">
        <v>12</v>
      </c>
      <c r="O90" s="135">
        <v>74.583333333333329</v>
      </c>
      <c r="P90" s="27">
        <v>900</v>
      </c>
      <c r="Q90" s="28">
        <v>12</v>
      </c>
      <c r="R90" s="135">
        <v>75</v>
      </c>
      <c r="S90" s="27">
        <v>705</v>
      </c>
      <c r="T90" s="28">
        <v>9</v>
      </c>
      <c r="U90" s="135">
        <v>78.333333333333329</v>
      </c>
      <c r="V90" s="332"/>
      <c r="AA90" s="6"/>
      <c r="AM90" s="4"/>
      <c r="AY90" s="4"/>
    </row>
    <row r="91" spans="1:51" s="3" customFormat="1" x14ac:dyDescent="0.25">
      <c r="A91" s="104" t="s">
        <v>1</v>
      </c>
      <c r="B91" s="114" t="s">
        <v>2</v>
      </c>
      <c r="C91" s="106" t="s">
        <v>27</v>
      </c>
      <c r="D91" s="36">
        <v>1170</v>
      </c>
      <c r="E91" s="36">
        <v>12</v>
      </c>
      <c r="F91" s="136">
        <v>98</v>
      </c>
      <c r="G91" s="36">
        <v>866</v>
      </c>
      <c r="H91" s="36">
        <v>12</v>
      </c>
      <c r="I91" s="136">
        <v>72.166666666666671</v>
      </c>
      <c r="J91" s="37">
        <v>1046</v>
      </c>
      <c r="K91" s="36">
        <v>12</v>
      </c>
      <c r="L91" s="136">
        <v>87.166666666666671</v>
      </c>
      <c r="M91" s="37">
        <v>1005</v>
      </c>
      <c r="N91" s="36">
        <v>12</v>
      </c>
      <c r="O91" s="136">
        <v>83.75</v>
      </c>
      <c r="P91" s="37">
        <v>946</v>
      </c>
      <c r="Q91" s="36">
        <v>12</v>
      </c>
      <c r="R91" s="136">
        <v>78.833333333333329</v>
      </c>
      <c r="S91" s="37">
        <v>775</v>
      </c>
      <c r="T91" s="36">
        <v>9</v>
      </c>
      <c r="U91" s="136">
        <v>86.111111111111114</v>
      </c>
      <c r="V91" s="332"/>
    </row>
    <row r="92" spans="1:51" s="3" customFormat="1" ht="15.75" thickBot="1" x14ac:dyDescent="0.3">
      <c r="A92" s="121" t="s">
        <v>1</v>
      </c>
      <c r="B92" s="122" t="s">
        <v>2</v>
      </c>
      <c r="C92" s="123" t="s">
        <v>28</v>
      </c>
      <c r="D92" s="23">
        <v>1910</v>
      </c>
      <c r="E92" s="24">
        <v>12</v>
      </c>
      <c r="F92" s="330">
        <v>159.16666666666666</v>
      </c>
      <c r="G92" s="23">
        <v>2380</v>
      </c>
      <c r="H92" s="24">
        <v>12</v>
      </c>
      <c r="I92" s="330">
        <v>198.33333333333334</v>
      </c>
      <c r="J92" s="23">
        <v>2049</v>
      </c>
      <c r="K92" s="24">
        <v>12</v>
      </c>
      <c r="L92" s="137">
        <v>170.75</v>
      </c>
      <c r="M92" s="23">
        <v>1702</v>
      </c>
      <c r="N92" s="24">
        <v>12</v>
      </c>
      <c r="O92" s="137">
        <v>141.83333333333334</v>
      </c>
      <c r="P92" s="23">
        <v>1739</v>
      </c>
      <c r="Q92" s="24">
        <v>12</v>
      </c>
      <c r="R92" s="137">
        <v>144.91666666666666</v>
      </c>
      <c r="S92" s="23">
        <v>1281</v>
      </c>
      <c r="T92" s="24">
        <v>9</v>
      </c>
      <c r="U92" s="137">
        <v>142.33333333333334</v>
      </c>
      <c r="V92" s="332"/>
      <c r="AA92" s="6"/>
      <c r="AM92" s="4"/>
      <c r="AY92" s="4"/>
    </row>
    <row r="93" spans="1:51" s="3" customFormat="1" x14ac:dyDescent="0.25">
      <c r="A93" s="45"/>
      <c r="B93" s="46"/>
      <c r="C93" s="46"/>
      <c r="D93" s="46"/>
      <c r="E93" s="46"/>
      <c r="F93" s="46"/>
      <c r="G93" s="46"/>
      <c r="H93" s="46"/>
      <c r="I93" s="46"/>
      <c r="J93" s="46"/>
      <c r="K93" s="46"/>
      <c r="L93" s="46"/>
      <c r="M93" s="46"/>
      <c r="N93" s="46"/>
      <c r="O93" s="46"/>
      <c r="P93" s="46"/>
      <c r="Q93" s="46"/>
      <c r="R93" s="46"/>
      <c r="S93" s="46"/>
      <c r="T93" s="46"/>
      <c r="U93" s="46"/>
      <c r="V93" s="332"/>
    </row>
    <row r="94" spans="1:51" s="3" customFormat="1" x14ac:dyDescent="0.25">
      <c r="B94" s="6" t="s">
        <v>137</v>
      </c>
      <c r="C94" s="8"/>
      <c r="D94"/>
      <c r="E94"/>
      <c r="F94"/>
      <c r="G94"/>
      <c r="H94"/>
      <c r="I94"/>
      <c r="P94" s="59"/>
      <c r="Q94" s="59"/>
      <c r="R94" s="59"/>
      <c r="S94" s="59"/>
      <c r="T94" s="59"/>
      <c r="U94" s="59"/>
      <c r="V94" s="332"/>
    </row>
    <row r="95" spans="1:51" s="59" customFormat="1" ht="12.75" x14ac:dyDescent="0.2">
      <c r="A95" s="1"/>
      <c r="B95" s="56" t="s">
        <v>138</v>
      </c>
      <c r="D95" s="55"/>
      <c r="E95" s="55"/>
      <c r="F95" s="55"/>
      <c r="G95" s="55"/>
      <c r="H95" s="55"/>
      <c r="I95" s="55"/>
    </row>
    <row r="96" spans="1:51" x14ac:dyDescent="0.25">
      <c r="B96" s="4" t="s">
        <v>29</v>
      </c>
      <c r="M96" s="6"/>
      <c r="N96" s="6"/>
      <c r="P96" s="6"/>
      <c r="Q96" s="6"/>
      <c r="S96" s="6"/>
      <c r="T96" s="6"/>
    </row>
    <row r="97" spans="2:20" x14ac:dyDescent="0.25">
      <c r="B97" s="6" t="s">
        <v>72</v>
      </c>
      <c r="M97" s="6"/>
      <c r="N97" s="6"/>
      <c r="P97" s="6"/>
      <c r="Q97" s="6"/>
      <c r="S97" s="6"/>
      <c r="T97" s="6"/>
    </row>
    <row r="98" spans="2:20" x14ac:dyDescent="0.25">
      <c r="M98" s="6"/>
      <c r="N98" s="6"/>
      <c r="P98" s="6"/>
      <c r="Q98" s="6"/>
      <c r="S98" s="6"/>
      <c r="T98" s="6"/>
    </row>
    <row r="99" spans="2:20" x14ac:dyDescent="0.25">
      <c r="M99" s="6"/>
      <c r="N99" s="6"/>
      <c r="P99" s="6"/>
      <c r="Q99" s="6"/>
      <c r="S99" s="6"/>
      <c r="T99" s="6"/>
    </row>
  </sheetData>
  <printOptions horizontalCentered="1"/>
  <pageMargins left="0.25" right="0.25" top="0.75" bottom="0.75" header="0.3" footer="0.3"/>
  <pageSetup scale="47" fitToWidth="0" orientation="portrait" horizontalDpi="300" verticalDpi="300" r:id="rId1"/>
  <headerFooter alignWithMargins="0">
    <oddHeader>&amp;C&amp;8Texas Department of Family &amp; Protective Services</oddHeader>
    <oddFooter>&amp;L&amp;8Data Source:  IMPACT Data Warehouse&amp;C&amp;8&amp;P of &amp;N&amp;R&amp;8Data and Decision Support
FY16 - FY20 Data as of November 7th Following End of Each Fiscal Year
Section A FY21 Data as of 7/7/2021 Section B and C FY21 data as of  6/7/2021 
Log 103031 (dD)</oddFooter>
  </headerFooter>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0"/>
  <sheetViews>
    <sheetView zoomScaleNormal="100" workbookViewId="0">
      <pane xSplit="3" ySplit="2" topLeftCell="D3" activePane="bottomRight" state="frozen"/>
      <selection pane="topRight" activeCell="D1" sqref="D1"/>
      <selection pane="bottomLeft" activeCell="A3" sqref="A3"/>
      <selection pane="bottomRight" activeCell="B12" sqref="B12"/>
    </sheetView>
  </sheetViews>
  <sheetFormatPr defaultColWidth="10.7109375" defaultRowHeight="12.75" x14ac:dyDescent="0.2"/>
  <cols>
    <col min="1" max="1" width="3.7109375" style="2" customWidth="1"/>
    <col min="2" max="2" width="66.140625" style="2" customWidth="1"/>
    <col min="3" max="3" width="14.28515625" customWidth="1"/>
    <col min="4" max="9" width="8.85546875" customWidth="1"/>
    <col min="10" max="13" width="8.85546875" style="3" customWidth="1"/>
    <col min="14" max="14" width="8.28515625" style="3" customWidth="1"/>
    <col min="15" max="15" width="8.85546875" style="3" customWidth="1"/>
    <col min="16" max="16" width="8.85546875" style="59" bestFit="1" customWidth="1"/>
    <col min="17" max="17" width="8.28515625" style="59" customWidth="1"/>
    <col min="18" max="18" width="8.85546875" style="59" bestFit="1" customWidth="1"/>
    <col min="19" max="19" width="7.28515625" style="59" customWidth="1"/>
    <col min="20" max="20" width="6" style="59" customWidth="1"/>
    <col min="21" max="21" width="8.85546875" style="59" bestFit="1" customWidth="1"/>
  </cols>
  <sheetData>
    <row r="1" spans="1:21" ht="15.75" x14ac:dyDescent="0.25">
      <c r="A1" s="158" t="s">
        <v>122</v>
      </c>
      <c r="B1" s="159"/>
      <c r="C1" s="159"/>
      <c r="D1" s="159"/>
      <c r="E1" s="159"/>
      <c r="F1" s="160"/>
      <c r="G1" s="159"/>
      <c r="H1" s="159"/>
      <c r="I1" s="159"/>
      <c r="J1" s="159"/>
      <c r="K1" s="159"/>
      <c r="L1" s="159"/>
      <c r="M1" s="159"/>
      <c r="N1" s="159"/>
      <c r="O1" s="160"/>
      <c r="P1" s="159"/>
      <c r="Q1" s="159"/>
      <c r="R1" s="160"/>
      <c r="S1" s="159"/>
      <c r="T1" s="159"/>
      <c r="U1" s="160"/>
    </row>
    <row r="2" spans="1:21" ht="39.75" customHeight="1" thickBot="1" x14ac:dyDescent="0.25">
      <c r="A2" s="161" t="s">
        <v>18</v>
      </c>
      <c r="B2" s="162" t="s">
        <v>4</v>
      </c>
      <c r="C2" s="162" t="s">
        <v>79</v>
      </c>
      <c r="D2" s="192" t="s">
        <v>5</v>
      </c>
      <c r="E2" s="193" t="s">
        <v>53</v>
      </c>
      <c r="F2" s="194" t="s">
        <v>6</v>
      </c>
      <c r="G2" s="192" t="s">
        <v>15</v>
      </c>
      <c r="H2" s="193" t="s">
        <v>54</v>
      </c>
      <c r="I2" s="194" t="s">
        <v>14</v>
      </c>
      <c r="J2" s="192" t="s">
        <v>20</v>
      </c>
      <c r="K2" s="193" t="s">
        <v>55</v>
      </c>
      <c r="L2" s="194" t="s">
        <v>21</v>
      </c>
      <c r="M2" s="192" t="s">
        <v>47</v>
      </c>
      <c r="N2" s="193" t="s">
        <v>48</v>
      </c>
      <c r="O2" s="194" t="s">
        <v>49</v>
      </c>
      <c r="P2" s="192" t="s">
        <v>112</v>
      </c>
      <c r="Q2" s="193" t="s">
        <v>113</v>
      </c>
      <c r="R2" s="194" t="s">
        <v>114</v>
      </c>
      <c r="S2" s="192" t="s">
        <v>117</v>
      </c>
      <c r="T2" s="193" t="s">
        <v>118</v>
      </c>
      <c r="U2" s="194" t="s">
        <v>119</v>
      </c>
    </row>
    <row r="3" spans="1:21" x14ac:dyDescent="0.2">
      <c r="A3" s="30">
        <v>1.1000000000000001</v>
      </c>
      <c r="B3" s="16" t="s">
        <v>25</v>
      </c>
      <c r="C3" s="29" t="s">
        <v>7</v>
      </c>
      <c r="D3" s="196">
        <v>30623</v>
      </c>
      <c r="E3" s="197">
        <v>30704</v>
      </c>
      <c r="F3" s="198">
        <v>0.99736190724335594</v>
      </c>
      <c r="G3" s="196">
        <v>31126</v>
      </c>
      <c r="H3" s="197">
        <v>31219</v>
      </c>
      <c r="I3" s="198">
        <v>0.99702104487651755</v>
      </c>
      <c r="J3" s="196">
        <v>32776</v>
      </c>
      <c r="K3" s="197">
        <v>32837</v>
      </c>
      <c r="L3" s="198">
        <v>0.99814233943417485</v>
      </c>
      <c r="M3" s="196">
        <v>34106</v>
      </c>
      <c r="N3" s="197">
        <v>34208</v>
      </c>
      <c r="O3" s="198">
        <v>0.9970182413470533</v>
      </c>
      <c r="P3" s="196">
        <v>31190</v>
      </c>
      <c r="Q3" s="199">
        <v>31370</v>
      </c>
      <c r="R3" s="198">
        <v>0.99426203379024547</v>
      </c>
      <c r="S3" s="196">
        <v>25643</v>
      </c>
      <c r="T3" s="199">
        <v>26056</v>
      </c>
      <c r="U3" s="198">
        <v>0.98409999999999997</v>
      </c>
    </row>
    <row r="4" spans="1:21" ht="12.6" customHeight="1" x14ac:dyDescent="0.2">
      <c r="A4" s="9">
        <v>1.1000000000000001</v>
      </c>
      <c r="B4" s="10" t="s">
        <v>25</v>
      </c>
      <c r="C4" s="14" t="s">
        <v>75</v>
      </c>
      <c r="D4" s="200">
        <v>22162</v>
      </c>
      <c r="E4" s="201">
        <v>22221</v>
      </c>
      <c r="F4" s="202">
        <v>0.99734485396696815</v>
      </c>
      <c r="G4" s="200">
        <v>21919</v>
      </c>
      <c r="H4" s="201">
        <v>21975</v>
      </c>
      <c r="I4" s="202">
        <v>0.9974516496018202</v>
      </c>
      <c r="J4" s="200">
        <v>23281</v>
      </c>
      <c r="K4" s="201">
        <v>23322</v>
      </c>
      <c r="L4" s="202">
        <v>0.9982420032587257</v>
      </c>
      <c r="M4" s="200">
        <v>23184</v>
      </c>
      <c r="N4" s="201">
        <v>23235</v>
      </c>
      <c r="O4" s="202">
        <v>0.99780503550677857</v>
      </c>
      <c r="P4" s="200">
        <v>20929</v>
      </c>
      <c r="Q4" s="200">
        <v>21037</v>
      </c>
      <c r="R4" s="202">
        <v>0.99486618814469741</v>
      </c>
      <c r="S4" s="200">
        <v>17450</v>
      </c>
      <c r="T4" s="201">
        <v>17719</v>
      </c>
      <c r="U4" s="202">
        <v>0.9848185563519386</v>
      </c>
    </row>
    <row r="5" spans="1:21" s="3" customFormat="1" x14ac:dyDescent="0.2">
      <c r="A5" s="31">
        <v>1.1000000000000001</v>
      </c>
      <c r="B5" s="32" t="s">
        <v>25</v>
      </c>
      <c r="C5" s="19" t="s">
        <v>58</v>
      </c>
      <c r="D5" s="203" t="s">
        <v>1</v>
      </c>
      <c r="E5" s="204" t="s">
        <v>1</v>
      </c>
      <c r="F5" s="205" t="s">
        <v>1</v>
      </c>
      <c r="G5" s="203" t="s">
        <v>1</v>
      </c>
      <c r="H5" s="204" t="s">
        <v>1</v>
      </c>
      <c r="I5" s="205" t="s">
        <v>1</v>
      </c>
      <c r="J5" s="203" t="s">
        <v>1</v>
      </c>
      <c r="K5" s="204" t="s">
        <v>1</v>
      </c>
      <c r="L5" s="205" t="s">
        <v>1</v>
      </c>
      <c r="M5" s="203" t="s">
        <v>1</v>
      </c>
      <c r="N5" s="204" t="s">
        <v>1</v>
      </c>
      <c r="O5" s="205" t="s">
        <v>1</v>
      </c>
      <c r="P5" s="206">
        <v>1464</v>
      </c>
      <c r="Q5" s="207">
        <v>1468</v>
      </c>
      <c r="R5" s="208">
        <v>0.99727520435967298</v>
      </c>
      <c r="S5" s="206">
        <v>1675</v>
      </c>
      <c r="T5" s="207">
        <v>1703</v>
      </c>
      <c r="U5" s="208">
        <v>0.98360000000000003</v>
      </c>
    </row>
    <row r="6" spans="1:21" s="3" customFormat="1" x14ac:dyDescent="0.2">
      <c r="A6" s="31">
        <v>1.1000000000000001</v>
      </c>
      <c r="B6" s="32" t="s">
        <v>25</v>
      </c>
      <c r="C6" s="19" t="s">
        <v>59</v>
      </c>
      <c r="D6" s="200">
        <v>1778</v>
      </c>
      <c r="E6" s="201">
        <v>1785</v>
      </c>
      <c r="F6" s="202">
        <v>0.99607843137254903</v>
      </c>
      <c r="G6" s="200">
        <v>1990</v>
      </c>
      <c r="H6" s="201">
        <v>1998</v>
      </c>
      <c r="I6" s="202">
        <v>0.99599599599599598</v>
      </c>
      <c r="J6" s="200">
        <v>2002</v>
      </c>
      <c r="K6" s="201">
        <v>2003</v>
      </c>
      <c r="L6" s="202">
        <v>0.99950074887668494</v>
      </c>
      <c r="M6" s="200">
        <v>2032</v>
      </c>
      <c r="N6" s="201">
        <v>2040</v>
      </c>
      <c r="O6" s="202">
        <v>0.99607843137254903</v>
      </c>
      <c r="P6" s="200">
        <v>1421</v>
      </c>
      <c r="Q6" s="209">
        <v>1429</v>
      </c>
      <c r="R6" s="202">
        <v>0.9944016794961511</v>
      </c>
      <c r="S6" s="200">
        <v>70</v>
      </c>
      <c r="T6" s="209">
        <v>77</v>
      </c>
      <c r="U6" s="202">
        <v>0.90910000000000002</v>
      </c>
    </row>
    <row r="7" spans="1:21" s="5" customFormat="1" x14ac:dyDescent="0.2">
      <c r="A7" s="336">
        <v>2.1</v>
      </c>
      <c r="B7" s="271" t="s">
        <v>25</v>
      </c>
      <c r="C7" s="272" t="s">
        <v>116</v>
      </c>
      <c r="D7" s="273">
        <v>1119</v>
      </c>
      <c r="E7" s="274">
        <v>1120</v>
      </c>
      <c r="F7" s="275">
        <v>0.99910714285714286</v>
      </c>
      <c r="G7" s="273">
        <v>1229</v>
      </c>
      <c r="H7" s="274">
        <v>1236</v>
      </c>
      <c r="I7" s="275">
        <v>0.99433656957928807</v>
      </c>
      <c r="J7" s="273">
        <v>1342</v>
      </c>
      <c r="K7" s="274">
        <v>1347</v>
      </c>
      <c r="L7" s="275">
        <v>0.99628804751299183</v>
      </c>
      <c r="M7" s="273">
        <v>1402</v>
      </c>
      <c r="N7" s="274">
        <v>1411</v>
      </c>
      <c r="O7" s="275">
        <v>0.9936215450035436</v>
      </c>
      <c r="P7" s="276">
        <v>1470</v>
      </c>
      <c r="Q7" s="277">
        <v>1486</v>
      </c>
      <c r="R7" s="278">
        <v>0.98923283983849264</v>
      </c>
      <c r="S7" s="276">
        <v>1323</v>
      </c>
      <c r="T7" s="277">
        <v>1334</v>
      </c>
      <c r="U7" s="278">
        <v>0.99180000000000001</v>
      </c>
    </row>
    <row r="8" spans="1:21" s="59" customFormat="1" x14ac:dyDescent="0.2">
      <c r="A8" s="31">
        <v>2.1</v>
      </c>
      <c r="B8" s="32" t="s">
        <v>25</v>
      </c>
      <c r="C8" s="19" t="s">
        <v>68</v>
      </c>
      <c r="D8" s="210">
        <v>2551</v>
      </c>
      <c r="E8" s="211">
        <v>2555</v>
      </c>
      <c r="F8" s="212">
        <v>0.99843444227005873</v>
      </c>
      <c r="G8" s="210">
        <v>2565</v>
      </c>
      <c r="H8" s="211">
        <v>2574</v>
      </c>
      <c r="I8" s="212">
        <v>0.99650349650349646</v>
      </c>
      <c r="J8" s="210">
        <v>2435</v>
      </c>
      <c r="K8" s="211">
        <v>2443</v>
      </c>
      <c r="L8" s="212">
        <v>0.99672533769954974</v>
      </c>
      <c r="M8" s="210">
        <v>2314</v>
      </c>
      <c r="N8" s="211">
        <v>2322</v>
      </c>
      <c r="O8" s="212">
        <v>0.9965546942291128</v>
      </c>
      <c r="P8" s="200">
        <v>2183</v>
      </c>
      <c r="Q8" s="209">
        <v>2206</v>
      </c>
      <c r="R8" s="202">
        <v>0.98957388939256574</v>
      </c>
      <c r="S8" s="200">
        <v>2032</v>
      </c>
      <c r="T8" s="209">
        <v>2074</v>
      </c>
      <c r="U8" s="202">
        <v>0.97970000000000002</v>
      </c>
    </row>
    <row r="9" spans="1:21" x14ac:dyDescent="0.2">
      <c r="A9" s="31">
        <v>1.1000000000000001</v>
      </c>
      <c r="B9" s="32" t="s">
        <v>25</v>
      </c>
      <c r="C9" s="19" t="s">
        <v>23</v>
      </c>
      <c r="D9" s="203" t="s">
        <v>1</v>
      </c>
      <c r="E9" s="204" t="s">
        <v>1</v>
      </c>
      <c r="F9" s="205" t="s">
        <v>1</v>
      </c>
      <c r="G9" s="203" t="s">
        <v>1</v>
      </c>
      <c r="H9" s="204" t="s">
        <v>1</v>
      </c>
      <c r="I9" s="205" t="s">
        <v>1</v>
      </c>
      <c r="J9" s="203" t="s">
        <v>1</v>
      </c>
      <c r="K9" s="204" t="s">
        <v>1</v>
      </c>
      <c r="L9" s="205" t="s">
        <v>1</v>
      </c>
      <c r="M9" s="206">
        <v>2500</v>
      </c>
      <c r="N9" s="213">
        <v>2507</v>
      </c>
      <c r="O9" s="208">
        <v>0.99720781810929393</v>
      </c>
      <c r="P9" s="206">
        <v>3529</v>
      </c>
      <c r="Q9" s="207">
        <v>3549</v>
      </c>
      <c r="R9" s="208">
        <v>0.99436460974922514</v>
      </c>
      <c r="S9" s="206">
        <v>3000</v>
      </c>
      <c r="T9" s="207">
        <v>3054</v>
      </c>
      <c r="U9" s="208">
        <v>0.98229999999999995</v>
      </c>
    </row>
    <row r="10" spans="1:21" ht="13.5" thickBot="1" x14ac:dyDescent="0.25">
      <c r="A10" s="31">
        <v>1.1000000000000001</v>
      </c>
      <c r="B10" s="32" t="s">
        <v>25</v>
      </c>
      <c r="C10" s="19" t="s">
        <v>24</v>
      </c>
      <c r="D10" s="210">
        <v>3013</v>
      </c>
      <c r="E10" s="211">
        <v>3023</v>
      </c>
      <c r="F10" s="212">
        <v>0.99669202778696664</v>
      </c>
      <c r="G10" s="210">
        <v>3423</v>
      </c>
      <c r="H10" s="211">
        <v>3436</v>
      </c>
      <c r="I10" s="212">
        <v>0.99621653084982542</v>
      </c>
      <c r="J10" s="210">
        <v>3716</v>
      </c>
      <c r="K10" s="211">
        <v>3722</v>
      </c>
      <c r="L10" s="212">
        <v>0.99838796346050507</v>
      </c>
      <c r="M10" s="210">
        <v>2674</v>
      </c>
      <c r="N10" s="211">
        <v>2693</v>
      </c>
      <c r="O10" s="212">
        <v>0.99294467137021913</v>
      </c>
      <c r="P10" s="214">
        <v>194</v>
      </c>
      <c r="Q10" s="215">
        <v>195</v>
      </c>
      <c r="R10" s="216">
        <v>0.99487179487179489</v>
      </c>
      <c r="S10" s="214">
        <v>93</v>
      </c>
      <c r="T10" s="215">
        <v>95</v>
      </c>
      <c r="U10" s="216">
        <v>0.97889999999999999</v>
      </c>
    </row>
    <row r="11" spans="1:21" x14ac:dyDescent="0.2">
      <c r="A11" s="30">
        <v>1.2</v>
      </c>
      <c r="B11" s="16" t="s">
        <v>11</v>
      </c>
      <c r="C11" s="17" t="s">
        <v>7</v>
      </c>
      <c r="D11" s="217">
        <v>44156</v>
      </c>
      <c r="E11" s="218">
        <v>30704</v>
      </c>
      <c r="F11" s="219">
        <v>1.4381188118811901</v>
      </c>
      <c r="G11" s="217">
        <v>44652</v>
      </c>
      <c r="H11" s="218">
        <v>31219</v>
      </c>
      <c r="I11" s="219">
        <v>1.43028284057785</v>
      </c>
      <c r="J11" s="217">
        <v>46993</v>
      </c>
      <c r="K11" s="218">
        <v>32837</v>
      </c>
      <c r="L11" s="219">
        <v>1.4310990650790301</v>
      </c>
      <c r="M11" s="217">
        <v>47751</v>
      </c>
      <c r="N11" s="218">
        <v>34208</v>
      </c>
      <c r="O11" s="219">
        <v>1.3959015434985969</v>
      </c>
      <c r="P11" s="200">
        <v>44124</v>
      </c>
      <c r="Q11" s="209">
        <v>31370</v>
      </c>
      <c r="R11" s="219">
        <v>1.4065667835511635</v>
      </c>
      <c r="S11" s="200">
        <v>34463</v>
      </c>
      <c r="T11" s="209">
        <v>26056</v>
      </c>
      <c r="U11" s="219">
        <v>1.32</v>
      </c>
    </row>
    <row r="12" spans="1:21" x14ac:dyDescent="0.2">
      <c r="A12" s="9">
        <v>1.2</v>
      </c>
      <c r="B12" s="10" t="s">
        <v>11</v>
      </c>
      <c r="C12" s="14" t="s">
        <v>75</v>
      </c>
      <c r="D12" s="220">
        <v>31252</v>
      </c>
      <c r="E12" s="221">
        <v>22221</v>
      </c>
      <c r="F12" s="222">
        <v>1.4064173529544124</v>
      </c>
      <c r="G12" s="220">
        <v>30920</v>
      </c>
      <c r="H12" s="223">
        <v>21975</v>
      </c>
      <c r="I12" s="222">
        <v>1.4070534698521047</v>
      </c>
      <c r="J12" s="220">
        <v>32998</v>
      </c>
      <c r="K12" s="223">
        <v>23322</v>
      </c>
      <c r="L12" s="222">
        <v>1.4148872309407428</v>
      </c>
      <c r="M12" s="220">
        <v>32635</v>
      </c>
      <c r="N12" s="223">
        <v>23235</v>
      </c>
      <c r="O12" s="222">
        <v>1.4045620830643426</v>
      </c>
      <c r="P12" s="200">
        <v>29916</v>
      </c>
      <c r="Q12" s="201">
        <v>21037</v>
      </c>
      <c r="R12" s="222">
        <v>1.4220658839188096</v>
      </c>
      <c r="S12" s="200">
        <v>23016</v>
      </c>
      <c r="T12" s="201">
        <v>17719</v>
      </c>
      <c r="U12" s="222">
        <v>1.2989446357017891</v>
      </c>
    </row>
    <row r="13" spans="1:21" s="3" customFormat="1" x14ac:dyDescent="0.2">
      <c r="A13" s="9">
        <v>1.2</v>
      </c>
      <c r="B13" s="10" t="s">
        <v>11</v>
      </c>
      <c r="C13" s="67" t="s">
        <v>58</v>
      </c>
      <c r="D13" s="203" t="s">
        <v>1</v>
      </c>
      <c r="E13" s="204" t="s">
        <v>1</v>
      </c>
      <c r="F13" s="205" t="s">
        <v>1</v>
      </c>
      <c r="G13" s="203" t="s">
        <v>1</v>
      </c>
      <c r="H13" s="204" t="s">
        <v>1</v>
      </c>
      <c r="I13" s="205" t="s">
        <v>1</v>
      </c>
      <c r="J13" s="203" t="s">
        <v>1</v>
      </c>
      <c r="K13" s="204" t="s">
        <v>1</v>
      </c>
      <c r="L13" s="205" t="s">
        <v>1</v>
      </c>
      <c r="M13" s="203" t="s">
        <v>1</v>
      </c>
      <c r="N13" s="204" t="s">
        <v>1</v>
      </c>
      <c r="O13" s="205" t="s">
        <v>1</v>
      </c>
      <c r="P13" s="206">
        <v>1915</v>
      </c>
      <c r="Q13" s="207">
        <v>1468</v>
      </c>
      <c r="R13" s="205">
        <v>1.3044959128065401</v>
      </c>
      <c r="S13" s="206">
        <v>2529</v>
      </c>
      <c r="T13" s="207">
        <v>1703</v>
      </c>
      <c r="U13" s="205">
        <v>1.49</v>
      </c>
    </row>
    <row r="14" spans="1:21" s="3" customFormat="1" x14ac:dyDescent="0.2">
      <c r="A14" s="50">
        <v>1.2</v>
      </c>
      <c r="B14" s="10" t="s">
        <v>11</v>
      </c>
      <c r="C14" s="51" t="s">
        <v>59</v>
      </c>
      <c r="D14" s="203">
        <v>2873</v>
      </c>
      <c r="E14" s="204">
        <v>1785</v>
      </c>
      <c r="F14" s="205">
        <v>1.60952381</v>
      </c>
      <c r="G14" s="203">
        <v>3138</v>
      </c>
      <c r="H14" s="204">
        <v>1998</v>
      </c>
      <c r="I14" s="205">
        <v>1.5705705700000001</v>
      </c>
      <c r="J14" s="203">
        <v>3110</v>
      </c>
      <c r="K14" s="204">
        <v>2003</v>
      </c>
      <c r="L14" s="205">
        <v>1.55267099</v>
      </c>
      <c r="M14" s="203">
        <v>3002</v>
      </c>
      <c r="N14" s="204">
        <v>2040</v>
      </c>
      <c r="O14" s="205">
        <v>1.47156862745098</v>
      </c>
      <c r="P14" s="200">
        <v>1799</v>
      </c>
      <c r="Q14" s="209">
        <v>1429</v>
      </c>
      <c r="R14" s="205">
        <v>1.25892232330301</v>
      </c>
      <c r="S14" s="200">
        <v>78</v>
      </c>
      <c r="T14" s="209">
        <v>77</v>
      </c>
      <c r="U14" s="205">
        <v>1.01</v>
      </c>
    </row>
    <row r="15" spans="1:21" s="3" customFormat="1" x14ac:dyDescent="0.2">
      <c r="A15" s="31">
        <v>2.2000000000000002</v>
      </c>
      <c r="B15" s="32" t="s">
        <v>11</v>
      </c>
      <c r="C15" s="19" t="s">
        <v>116</v>
      </c>
      <c r="D15" s="203">
        <v>1633</v>
      </c>
      <c r="E15" s="204">
        <v>1120</v>
      </c>
      <c r="F15" s="205">
        <v>1.4580357142857101</v>
      </c>
      <c r="G15" s="203">
        <v>1699</v>
      </c>
      <c r="H15" s="204">
        <v>1236</v>
      </c>
      <c r="I15" s="205">
        <v>1.3745954692556599</v>
      </c>
      <c r="J15" s="203">
        <v>1905</v>
      </c>
      <c r="K15" s="204">
        <v>1347</v>
      </c>
      <c r="L15" s="205">
        <v>1.41425389755011</v>
      </c>
      <c r="M15" s="203">
        <v>2002</v>
      </c>
      <c r="N15" s="204">
        <v>1411</v>
      </c>
      <c r="O15" s="205">
        <v>1.4188518781006401</v>
      </c>
      <c r="P15" s="200">
        <v>1992</v>
      </c>
      <c r="Q15" s="209">
        <v>1486</v>
      </c>
      <c r="R15" s="205">
        <v>1.34051144</v>
      </c>
      <c r="S15" s="200">
        <v>1769</v>
      </c>
      <c r="T15" s="209">
        <v>1334</v>
      </c>
      <c r="U15" s="205">
        <v>1.33</v>
      </c>
    </row>
    <row r="16" spans="1:21" s="59" customFormat="1" x14ac:dyDescent="0.2">
      <c r="A16" s="31">
        <v>2.2000000000000002</v>
      </c>
      <c r="B16" s="32" t="s">
        <v>11</v>
      </c>
      <c r="C16" s="19" t="s">
        <v>68</v>
      </c>
      <c r="D16" s="203">
        <v>3845</v>
      </c>
      <c r="E16" s="204">
        <v>2555</v>
      </c>
      <c r="F16" s="205">
        <v>1.5048923679060666</v>
      </c>
      <c r="G16" s="203">
        <v>3795</v>
      </c>
      <c r="H16" s="204">
        <v>2574</v>
      </c>
      <c r="I16" s="205">
        <v>1.4743589743589745</v>
      </c>
      <c r="J16" s="203">
        <v>3557</v>
      </c>
      <c r="K16" s="204">
        <v>2443</v>
      </c>
      <c r="L16" s="205">
        <v>1.4559967253377</v>
      </c>
      <c r="M16" s="203">
        <v>3400</v>
      </c>
      <c r="N16" s="204">
        <v>2322</v>
      </c>
      <c r="O16" s="205">
        <v>1.4642549526270456</v>
      </c>
      <c r="P16" s="200">
        <v>3237</v>
      </c>
      <c r="Q16" s="209">
        <v>2206</v>
      </c>
      <c r="R16" s="205">
        <v>1.4673617400000001</v>
      </c>
      <c r="S16" s="200">
        <v>2836</v>
      </c>
      <c r="T16" s="209">
        <v>2074</v>
      </c>
      <c r="U16" s="205">
        <v>1.37</v>
      </c>
    </row>
    <row r="17" spans="1:21" s="3" customFormat="1" x14ac:dyDescent="0.2">
      <c r="A17" s="9">
        <v>1.2</v>
      </c>
      <c r="B17" s="10" t="s">
        <v>11</v>
      </c>
      <c r="C17" s="14" t="s">
        <v>23</v>
      </c>
      <c r="D17" s="203" t="s">
        <v>1</v>
      </c>
      <c r="E17" s="204" t="s">
        <v>1</v>
      </c>
      <c r="F17" s="205" t="s">
        <v>1</v>
      </c>
      <c r="G17" s="203" t="s">
        <v>1</v>
      </c>
      <c r="H17" s="204" t="s">
        <v>1</v>
      </c>
      <c r="I17" s="205" t="s">
        <v>1</v>
      </c>
      <c r="J17" s="203" t="s">
        <v>1</v>
      </c>
      <c r="K17" s="204" t="s">
        <v>1</v>
      </c>
      <c r="L17" s="205" t="s">
        <v>1</v>
      </c>
      <c r="M17" s="203">
        <v>3277</v>
      </c>
      <c r="N17" s="204">
        <v>2507</v>
      </c>
      <c r="O17" s="205">
        <v>1.3071400079776601</v>
      </c>
      <c r="P17" s="206">
        <v>5065</v>
      </c>
      <c r="Q17" s="207">
        <v>3549</v>
      </c>
      <c r="R17" s="205">
        <v>1.4271625810087301</v>
      </c>
      <c r="S17" s="206">
        <v>4139</v>
      </c>
      <c r="T17" s="207">
        <v>3054</v>
      </c>
      <c r="U17" s="205">
        <v>1.36</v>
      </c>
    </row>
    <row r="18" spans="1:21" ht="13.5" thickBot="1" x14ac:dyDescent="0.25">
      <c r="A18" s="31">
        <v>1.2</v>
      </c>
      <c r="B18" s="32" t="s">
        <v>11</v>
      </c>
      <c r="C18" s="19" t="s">
        <v>24</v>
      </c>
      <c r="D18" s="203">
        <v>4553</v>
      </c>
      <c r="E18" s="204">
        <v>3023</v>
      </c>
      <c r="F18" s="205">
        <v>1.50611974859411</v>
      </c>
      <c r="G18" s="203">
        <v>5100</v>
      </c>
      <c r="H18" s="204">
        <v>3436</v>
      </c>
      <c r="I18" s="205">
        <v>1.4842840512223501</v>
      </c>
      <c r="J18" s="203">
        <v>5423</v>
      </c>
      <c r="K18" s="204">
        <v>3722</v>
      </c>
      <c r="L18" s="205">
        <v>1.4570123589468</v>
      </c>
      <c r="M18" s="203">
        <v>3435</v>
      </c>
      <c r="N18" s="204">
        <v>2693</v>
      </c>
      <c r="O18" s="205">
        <v>1.2755291496472301</v>
      </c>
      <c r="P18" s="214">
        <v>200</v>
      </c>
      <c r="Q18" s="215">
        <v>195</v>
      </c>
      <c r="R18" s="224">
        <v>1.02564102564103</v>
      </c>
      <c r="S18" s="214">
        <v>96</v>
      </c>
      <c r="T18" s="215">
        <v>95</v>
      </c>
      <c r="U18" s="224">
        <v>1.01</v>
      </c>
    </row>
    <row r="19" spans="1:21" s="3" customFormat="1" x14ac:dyDescent="0.2">
      <c r="A19" s="30">
        <v>1.3</v>
      </c>
      <c r="B19" s="16" t="s">
        <v>12</v>
      </c>
      <c r="C19" s="29" t="s">
        <v>7</v>
      </c>
      <c r="D19" s="217">
        <v>4213015</v>
      </c>
      <c r="E19" s="218">
        <v>5733091</v>
      </c>
      <c r="F19" s="225">
        <v>0.73485925829539422</v>
      </c>
      <c r="G19" s="217">
        <v>4483218</v>
      </c>
      <c r="H19" s="218">
        <v>5819236</v>
      </c>
      <c r="I19" s="225">
        <v>0.77041350445316192</v>
      </c>
      <c r="J19" s="217">
        <v>4741631</v>
      </c>
      <c r="K19" s="218">
        <v>6062213</v>
      </c>
      <c r="L19" s="225">
        <v>0.78216172872843626</v>
      </c>
      <c r="M19" s="217">
        <v>4781524</v>
      </c>
      <c r="N19" s="218">
        <v>6049658</v>
      </c>
      <c r="O19" s="225">
        <v>0.79037922474295241</v>
      </c>
      <c r="P19" s="200">
        <v>4694328</v>
      </c>
      <c r="Q19" s="209">
        <v>5880374</v>
      </c>
      <c r="R19" s="198">
        <v>0.79830432554119857</v>
      </c>
      <c r="S19" s="200">
        <v>3427877</v>
      </c>
      <c r="T19" s="209">
        <v>4262614</v>
      </c>
      <c r="U19" s="198">
        <v>0.80417251010764756</v>
      </c>
    </row>
    <row r="20" spans="1:21" s="3" customFormat="1" x14ac:dyDescent="0.2">
      <c r="A20" s="9">
        <v>1.3</v>
      </c>
      <c r="B20" s="10" t="s">
        <v>12</v>
      </c>
      <c r="C20" s="14" t="s">
        <v>75</v>
      </c>
      <c r="D20" s="220">
        <v>3100891</v>
      </c>
      <c r="E20" s="223">
        <v>4114692</v>
      </c>
      <c r="F20" s="226">
        <v>0.75361436530364845</v>
      </c>
      <c r="G20" s="220">
        <v>3236476</v>
      </c>
      <c r="H20" s="223">
        <v>4085402</v>
      </c>
      <c r="I20" s="226">
        <v>0.79220502658000358</v>
      </c>
      <c r="J20" s="220">
        <v>3418044</v>
      </c>
      <c r="K20" s="223">
        <v>4269231</v>
      </c>
      <c r="L20" s="226">
        <v>0.80062287564200674</v>
      </c>
      <c r="M20" s="220">
        <v>3434485</v>
      </c>
      <c r="N20" s="223">
        <v>4232158</v>
      </c>
      <c r="O20" s="226">
        <v>0.81152097818654223</v>
      </c>
      <c r="P20" s="200">
        <v>3337649</v>
      </c>
      <c r="Q20" s="201">
        <v>4072629</v>
      </c>
      <c r="R20" s="202">
        <v>0.81953180611344667</v>
      </c>
      <c r="S20" s="200">
        <v>2394526</v>
      </c>
      <c r="T20" s="209">
        <v>2900965</v>
      </c>
      <c r="U20" s="202">
        <v>0.82542395375332001</v>
      </c>
    </row>
    <row r="21" spans="1:21" s="3" customFormat="1" x14ac:dyDescent="0.2">
      <c r="A21" s="9">
        <v>1.3</v>
      </c>
      <c r="B21" s="32" t="s">
        <v>12</v>
      </c>
      <c r="C21" s="19" t="s">
        <v>58</v>
      </c>
      <c r="D21" s="203" t="s">
        <v>1</v>
      </c>
      <c r="E21" s="204" t="s">
        <v>1</v>
      </c>
      <c r="F21" s="227" t="s">
        <v>1</v>
      </c>
      <c r="G21" s="203" t="s">
        <v>1</v>
      </c>
      <c r="H21" s="204" t="s">
        <v>1</v>
      </c>
      <c r="I21" s="227" t="s">
        <v>1</v>
      </c>
      <c r="J21" s="203" t="s">
        <v>1</v>
      </c>
      <c r="K21" s="204" t="s">
        <v>1</v>
      </c>
      <c r="L21" s="227" t="s">
        <v>1</v>
      </c>
      <c r="M21" s="203" t="s">
        <v>1</v>
      </c>
      <c r="N21" s="204" t="s">
        <v>1</v>
      </c>
      <c r="O21" s="227" t="s">
        <v>1</v>
      </c>
      <c r="P21" s="206">
        <v>137943</v>
      </c>
      <c r="Q21" s="207">
        <v>188750</v>
      </c>
      <c r="R21" s="208">
        <v>0.73082384105960296</v>
      </c>
      <c r="S21" s="206">
        <v>198137</v>
      </c>
      <c r="T21" s="207">
        <v>287533</v>
      </c>
      <c r="U21" s="208">
        <v>0.68909307801191499</v>
      </c>
    </row>
    <row r="22" spans="1:21" s="3" customFormat="1" x14ac:dyDescent="0.2">
      <c r="A22" s="9">
        <v>1.3</v>
      </c>
      <c r="B22" s="32" t="s">
        <v>12</v>
      </c>
      <c r="C22" s="19" t="s">
        <v>59</v>
      </c>
      <c r="D22" s="203">
        <v>227116</v>
      </c>
      <c r="E22" s="204">
        <v>354971</v>
      </c>
      <c r="F22" s="227">
        <v>0.63981564691200099</v>
      </c>
      <c r="G22" s="203">
        <v>254376</v>
      </c>
      <c r="H22" s="204">
        <v>375914</v>
      </c>
      <c r="I22" s="227">
        <v>0.67668668897673401</v>
      </c>
      <c r="J22" s="203">
        <v>275233</v>
      </c>
      <c r="K22" s="204">
        <v>395671</v>
      </c>
      <c r="L22" s="227">
        <v>0.69561074731279304</v>
      </c>
      <c r="M22" s="203">
        <v>271699</v>
      </c>
      <c r="N22" s="204">
        <v>399631</v>
      </c>
      <c r="O22" s="227">
        <v>0.67987468439635601</v>
      </c>
      <c r="P22" s="200">
        <v>141369</v>
      </c>
      <c r="Q22" s="209">
        <v>211001</v>
      </c>
      <c r="R22" s="202">
        <v>0.66999208534556698</v>
      </c>
      <c r="S22" s="206">
        <v>8635</v>
      </c>
      <c r="T22" s="207">
        <v>9456</v>
      </c>
      <c r="U22" s="208">
        <v>0.91317681895093095</v>
      </c>
    </row>
    <row r="23" spans="1:21" s="3" customFormat="1" x14ac:dyDescent="0.2">
      <c r="A23" s="9">
        <v>1.3</v>
      </c>
      <c r="B23" s="32" t="s">
        <v>12</v>
      </c>
      <c r="C23" s="19" t="s">
        <v>23</v>
      </c>
      <c r="D23" s="228" t="s">
        <v>1</v>
      </c>
      <c r="E23" s="204" t="s">
        <v>1</v>
      </c>
      <c r="F23" s="227" t="s">
        <v>1</v>
      </c>
      <c r="G23" s="228" t="s">
        <v>1</v>
      </c>
      <c r="H23" s="204" t="s">
        <v>1</v>
      </c>
      <c r="I23" s="227" t="s">
        <v>1</v>
      </c>
      <c r="J23" s="228" t="s">
        <v>1</v>
      </c>
      <c r="K23" s="204" t="s">
        <v>1</v>
      </c>
      <c r="L23" s="227" t="s">
        <v>1</v>
      </c>
      <c r="M23" s="203">
        <v>189644</v>
      </c>
      <c r="N23" s="204">
        <v>263183</v>
      </c>
      <c r="O23" s="227">
        <v>0.72057845681522004</v>
      </c>
      <c r="P23" s="200">
        <v>462182</v>
      </c>
      <c r="Q23" s="209">
        <v>638397</v>
      </c>
      <c r="R23" s="202">
        <v>0.72397270037296602</v>
      </c>
      <c r="S23" s="200">
        <v>359949</v>
      </c>
      <c r="T23" s="209">
        <v>484169</v>
      </c>
      <c r="U23" s="202">
        <v>0.74343669255982903</v>
      </c>
    </row>
    <row r="24" spans="1:21" s="3" customFormat="1" ht="13.5" thickBot="1" x14ac:dyDescent="0.25">
      <c r="A24" s="31">
        <v>1.3</v>
      </c>
      <c r="B24" s="32" t="s">
        <v>12</v>
      </c>
      <c r="C24" s="19" t="s">
        <v>24</v>
      </c>
      <c r="D24" s="203">
        <v>350375</v>
      </c>
      <c r="E24" s="204">
        <v>545522</v>
      </c>
      <c r="F24" s="227">
        <v>0.64227473869064899</v>
      </c>
      <c r="G24" s="203">
        <v>415238</v>
      </c>
      <c r="H24" s="204">
        <v>612500</v>
      </c>
      <c r="I24" s="227">
        <v>0.67793959183673502</v>
      </c>
      <c r="J24" s="203">
        <v>489560</v>
      </c>
      <c r="K24" s="204">
        <v>678980</v>
      </c>
      <c r="L24" s="227">
        <v>0.721022710536393</v>
      </c>
      <c r="M24" s="203">
        <v>305630</v>
      </c>
      <c r="N24" s="204">
        <v>421482</v>
      </c>
      <c r="O24" s="227">
        <v>0.72513179685016205</v>
      </c>
      <c r="P24" s="229">
        <v>25927</v>
      </c>
      <c r="Q24" s="230">
        <v>32216</v>
      </c>
      <c r="R24" s="231">
        <v>0.80478644151974199</v>
      </c>
      <c r="S24" s="229">
        <v>10856</v>
      </c>
      <c r="T24" s="230">
        <v>13103</v>
      </c>
      <c r="U24" s="231">
        <v>0.82851255437686</v>
      </c>
    </row>
    <row r="25" spans="1:21" s="3" customFormat="1" x14ac:dyDescent="0.2">
      <c r="A25" s="30">
        <v>4</v>
      </c>
      <c r="B25" s="16" t="s">
        <v>80</v>
      </c>
      <c r="C25" s="68" t="s">
        <v>7</v>
      </c>
      <c r="D25" s="232">
        <v>9149</v>
      </c>
      <c r="E25" s="233">
        <v>14189</v>
      </c>
      <c r="F25" s="234">
        <v>0.64500000000000002</v>
      </c>
      <c r="G25" s="232">
        <v>9491</v>
      </c>
      <c r="H25" s="233">
        <v>14838</v>
      </c>
      <c r="I25" s="234">
        <v>0.64</v>
      </c>
      <c r="J25" s="232">
        <v>9550</v>
      </c>
      <c r="K25" s="233">
        <v>15000</v>
      </c>
      <c r="L25" s="234">
        <v>0.63700000000000001</v>
      </c>
      <c r="M25" s="235">
        <v>9424</v>
      </c>
      <c r="N25" s="236">
        <v>14900</v>
      </c>
      <c r="O25" s="237">
        <v>0.63200000000000001</v>
      </c>
      <c r="P25" s="217">
        <v>8977</v>
      </c>
      <c r="Q25" s="218">
        <v>14387</v>
      </c>
      <c r="R25" s="225">
        <v>0.624</v>
      </c>
      <c r="S25" s="217">
        <v>8386</v>
      </c>
      <c r="T25" s="218">
        <v>13807</v>
      </c>
      <c r="U25" s="225">
        <v>0.6073730716303325</v>
      </c>
    </row>
    <row r="26" spans="1:21" s="3" customFormat="1" x14ac:dyDescent="0.2">
      <c r="A26" s="9">
        <v>4</v>
      </c>
      <c r="B26" s="10" t="s">
        <v>80</v>
      </c>
      <c r="C26" s="52" t="s">
        <v>75</v>
      </c>
      <c r="D26" s="220">
        <v>6434</v>
      </c>
      <c r="E26" s="223">
        <v>10099</v>
      </c>
      <c r="F26" s="226">
        <v>0.63709278146351123</v>
      </c>
      <c r="G26" s="220">
        <v>6566</v>
      </c>
      <c r="H26" s="223">
        <v>10321</v>
      </c>
      <c r="I26" s="226">
        <v>0.63617866485805641</v>
      </c>
      <c r="J26" s="220">
        <v>6641</v>
      </c>
      <c r="K26" s="223">
        <v>10497</v>
      </c>
      <c r="L26" s="226">
        <v>0.63265694960464891</v>
      </c>
      <c r="M26" s="220">
        <v>6438</v>
      </c>
      <c r="N26" s="220">
        <v>10280</v>
      </c>
      <c r="O26" s="226">
        <v>0.62626459143968871</v>
      </c>
      <c r="P26" s="220">
        <v>5957</v>
      </c>
      <c r="Q26" s="223">
        <v>9817</v>
      </c>
      <c r="R26" s="226">
        <v>0.60680452276662933</v>
      </c>
      <c r="S26" s="220">
        <v>5553</v>
      </c>
      <c r="T26" s="223">
        <v>9369</v>
      </c>
      <c r="U26" s="226">
        <v>0.59269932756964461</v>
      </c>
    </row>
    <row r="27" spans="1:21" s="3" customFormat="1" x14ac:dyDescent="0.2">
      <c r="A27" s="9">
        <v>4</v>
      </c>
      <c r="B27" s="10" t="s">
        <v>80</v>
      </c>
      <c r="C27" s="69" t="s">
        <v>58</v>
      </c>
      <c r="D27" s="238" t="s">
        <v>1</v>
      </c>
      <c r="E27" s="223" t="s">
        <v>1</v>
      </c>
      <c r="F27" s="226" t="s">
        <v>1</v>
      </c>
      <c r="G27" s="238" t="s">
        <v>1</v>
      </c>
      <c r="H27" s="223" t="s">
        <v>1</v>
      </c>
      <c r="I27" s="226" t="s">
        <v>1</v>
      </c>
      <c r="J27" s="238" t="s">
        <v>1</v>
      </c>
      <c r="K27" s="223" t="s">
        <v>1</v>
      </c>
      <c r="L27" s="226" t="s">
        <v>1</v>
      </c>
      <c r="M27" s="203" t="s">
        <v>1</v>
      </c>
      <c r="N27" s="204" t="s">
        <v>1</v>
      </c>
      <c r="O27" s="227" t="s">
        <v>1</v>
      </c>
      <c r="P27" s="220">
        <v>401</v>
      </c>
      <c r="Q27" s="223">
        <v>917</v>
      </c>
      <c r="R27" s="226">
        <v>0.437</v>
      </c>
      <c r="S27" s="220">
        <v>410</v>
      </c>
      <c r="T27" s="223">
        <v>966</v>
      </c>
      <c r="U27" s="226">
        <v>0.42443064182194618</v>
      </c>
    </row>
    <row r="28" spans="1:21" s="3" customFormat="1" x14ac:dyDescent="0.2">
      <c r="A28" s="9">
        <v>4</v>
      </c>
      <c r="B28" s="10" t="s">
        <v>80</v>
      </c>
      <c r="C28" s="69" t="s">
        <v>59</v>
      </c>
      <c r="D28" s="238">
        <v>430</v>
      </c>
      <c r="E28" s="223">
        <v>801</v>
      </c>
      <c r="F28" s="226">
        <v>0.53700000000000003</v>
      </c>
      <c r="G28" s="238">
        <v>484</v>
      </c>
      <c r="H28" s="223">
        <v>1013</v>
      </c>
      <c r="I28" s="226">
        <v>0.47799999999999998</v>
      </c>
      <c r="J28" s="238">
        <v>419</v>
      </c>
      <c r="K28" s="223">
        <v>920</v>
      </c>
      <c r="L28" s="226">
        <v>0.45500000000000002</v>
      </c>
      <c r="M28" s="238">
        <v>441</v>
      </c>
      <c r="N28" s="223">
        <v>1007</v>
      </c>
      <c r="O28" s="226">
        <v>0.438</v>
      </c>
      <c r="P28" s="220">
        <v>0</v>
      </c>
      <c r="Q28" s="223">
        <v>58</v>
      </c>
      <c r="R28" s="226">
        <v>0</v>
      </c>
      <c r="S28" s="220">
        <v>0</v>
      </c>
      <c r="T28" s="223">
        <v>25</v>
      </c>
      <c r="U28" s="226">
        <v>0</v>
      </c>
    </row>
    <row r="29" spans="1:21" s="3" customFormat="1" x14ac:dyDescent="0.2">
      <c r="A29" s="9">
        <v>4</v>
      </c>
      <c r="B29" s="10" t="s">
        <v>80</v>
      </c>
      <c r="C29" s="69" t="s">
        <v>116</v>
      </c>
      <c r="D29" s="239">
        <v>249</v>
      </c>
      <c r="E29" s="240">
        <v>587</v>
      </c>
      <c r="F29" s="241">
        <v>0.42399999999999999</v>
      </c>
      <c r="G29" s="239">
        <v>272</v>
      </c>
      <c r="H29" s="240">
        <v>559</v>
      </c>
      <c r="I29" s="241">
        <v>0.48699999999999999</v>
      </c>
      <c r="J29" s="239">
        <v>290</v>
      </c>
      <c r="K29" s="240">
        <v>638</v>
      </c>
      <c r="L29" s="241">
        <v>0.45500000000000002</v>
      </c>
      <c r="M29" s="242">
        <v>328</v>
      </c>
      <c r="N29" s="243">
        <v>720</v>
      </c>
      <c r="O29" s="244">
        <v>0.45600000000000002</v>
      </c>
      <c r="P29" s="220">
        <v>322</v>
      </c>
      <c r="Q29" s="223">
        <v>712</v>
      </c>
      <c r="R29" s="226">
        <v>0.45200000000000001</v>
      </c>
      <c r="S29" s="220">
        <v>303</v>
      </c>
      <c r="T29" s="223">
        <v>773</v>
      </c>
      <c r="U29" s="226">
        <v>0.39197930142302717</v>
      </c>
    </row>
    <row r="30" spans="1:21" s="59" customFormat="1" x14ac:dyDescent="0.2">
      <c r="A30" s="9">
        <v>4</v>
      </c>
      <c r="B30" s="10" t="s">
        <v>80</v>
      </c>
      <c r="C30" s="69" t="s">
        <v>68</v>
      </c>
      <c r="D30" s="239">
        <v>944</v>
      </c>
      <c r="E30" s="240">
        <v>1286</v>
      </c>
      <c r="F30" s="241">
        <v>0.73399999999999999</v>
      </c>
      <c r="G30" s="239">
        <v>908</v>
      </c>
      <c r="H30" s="240">
        <v>1245</v>
      </c>
      <c r="I30" s="241">
        <v>0.72899999999999998</v>
      </c>
      <c r="J30" s="239">
        <v>873</v>
      </c>
      <c r="K30" s="240">
        <v>1189</v>
      </c>
      <c r="L30" s="241">
        <v>0.73399999999999999</v>
      </c>
      <c r="M30" s="242">
        <v>875</v>
      </c>
      <c r="N30" s="243">
        <v>1196</v>
      </c>
      <c r="O30" s="244">
        <v>0.73199999999999998</v>
      </c>
      <c r="P30" s="220">
        <v>968</v>
      </c>
      <c r="Q30" s="223">
        <v>1249</v>
      </c>
      <c r="R30" s="226">
        <v>0.77500000000000002</v>
      </c>
      <c r="S30" s="220">
        <v>903</v>
      </c>
      <c r="T30" s="223">
        <v>1206</v>
      </c>
      <c r="U30" s="226">
        <v>0.74875621890547261</v>
      </c>
    </row>
    <row r="31" spans="1:21" s="3" customFormat="1" ht="15" customHeight="1" x14ac:dyDescent="0.2">
      <c r="A31" s="9">
        <v>4</v>
      </c>
      <c r="B31" s="10" t="s">
        <v>80</v>
      </c>
      <c r="C31" s="69" t="s">
        <v>23</v>
      </c>
      <c r="D31" s="238" t="s">
        <v>1</v>
      </c>
      <c r="E31" s="223" t="s">
        <v>1</v>
      </c>
      <c r="F31" s="226" t="s">
        <v>1</v>
      </c>
      <c r="G31" s="238" t="s">
        <v>1</v>
      </c>
      <c r="H31" s="223" t="s">
        <v>1</v>
      </c>
      <c r="I31" s="226" t="s">
        <v>1</v>
      </c>
      <c r="J31" s="238" t="s">
        <v>1</v>
      </c>
      <c r="K31" s="223" t="s">
        <v>1</v>
      </c>
      <c r="L31" s="226" t="s">
        <v>1</v>
      </c>
      <c r="M31" s="245">
        <v>1301</v>
      </c>
      <c r="N31" s="246">
        <v>1574</v>
      </c>
      <c r="O31" s="244">
        <v>0.82699999999999996</v>
      </c>
      <c r="P31" s="220">
        <v>1312</v>
      </c>
      <c r="Q31" s="223">
        <v>1578</v>
      </c>
      <c r="R31" s="226">
        <v>0.83099999999999996</v>
      </c>
      <c r="S31" s="220">
        <v>1197</v>
      </c>
      <c r="T31" s="223">
        <v>1418</v>
      </c>
      <c r="U31" s="226">
        <v>0.84414668547249649</v>
      </c>
    </row>
    <row r="32" spans="1:21" s="3" customFormat="1" ht="13.5" thickBot="1" x14ac:dyDescent="0.25">
      <c r="A32" s="12">
        <v>4</v>
      </c>
      <c r="B32" s="32" t="s">
        <v>80</v>
      </c>
      <c r="C32" s="70" t="s">
        <v>24</v>
      </c>
      <c r="D32" s="247">
        <v>1092</v>
      </c>
      <c r="E32" s="248">
        <v>1416</v>
      </c>
      <c r="F32" s="249">
        <v>0.77100000000000002</v>
      </c>
      <c r="G32" s="247">
        <v>1261</v>
      </c>
      <c r="H32" s="248">
        <v>1700</v>
      </c>
      <c r="I32" s="249">
        <v>0.74199999999999999</v>
      </c>
      <c r="J32" s="247">
        <v>1327</v>
      </c>
      <c r="K32" s="248">
        <v>1756</v>
      </c>
      <c r="L32" s="249">
        <v>0.75600000000000001</v>
      </c>
      <c r="M32" s="250">
        <v>41</v>
      </c>
      <c r="N32" s="251">
        <v>123</v>
      </c>
      <c r="O32" s="252">
        <v>0.33300000000000002</v>
      </c>
      <c r="P32" s="253">
        <v>17</v>
      </c>
      <c r="Q32" s="254">
        <v>56</v>
      </c>
      <c r="R32" s="255">
        <v>0.30399999999999999</v>
      </c>
      <c r="S32" s="253">
        <v>20</v>
      </c>
      <c r="T32" s="254">
        <v>50</v>
      </c>
      <c r="U32" s="255">
        <v>0.4</v>
      </c>
    </row>
    <row r="33" spans="1:21" x14ac:dyDescent="0.2">
      <c r="A33" s="11">
        <v>1.5</v>
      </c>
      <c r="B33" s="16" t="s">
        <v>3</v>
      </c>
      <c r="C33" s="17" t="s">
        <v>7</v>
      </c>
      <c r="D33" s="256">
        <v>2152</v>
      </c>
      <c r="E33" s="257">
        <v>3484</v>
      </c>
      <c r="F33" s="258">
        <v>0.61768082663605051</v>
      </c>
      <c r="G33" s="256">
        <v>2268</v>
      </c>
      <c r="H33" s="257">
        <v>3672</v>
      </c>
      <c r="I33" s="258">
        <v>0.61764705882352944</v>
      </c>
      <c r="J33" s="256">
        <v>2331</v>
      </c>
      <c r="K33" s="257">
        <v>3702</v>
      </c>
      <c r="L33" s="258">
        <v>0.62965964343598058</v>
      </c>
      <c r="M33" s="256">
        <v>2323</v>
      </c>
      <c r="N33" s="257">
        <v>3562</v>
      </c>
      <c r="O33" s="258">
        <v>0.65216170690623243</v>
      </c>
      <c r="P33" s="256">
        <v>2220</v>
      </c>
      <c r="Q33" s="257">
        <v>3404</v>
      </c>
      <c r="R33" s="258">
        <v>0.65217391304347827</v>
      </c>
      <c r="S33" s="256">
        <v>2128</v>
      </c>
      <c r="T33" s="257">
        <v>3305</v>
      </c>
      <c r="U33" s="258">
        <v>0.64387291981845685</v>
      </c>
    </row>
    <row r="34" spans="1:21" x14ac:dyDescent="0.2">
      <c r="A34" s="31">
        <v>1.5</v>
      </c>
      <c r="B34" s="32" t="s">
        <v>3</v>
      </c>
      <c r="C34" s="19" t="s">
        <v>75</v>
      </c>
      <c r="D34" s="220">
        <v>1529</v>
      </c>
      <c r="E34" s="223">
        <v>2503</v>
      </c>
      <c r="F34" s="226">
        <v>0.61086695964842186</v>
      </c>
      <c r="G34" s="220">
        <v>1588</v>
      </c>
      <c r="H34" s="223">
        <v>2577</v>
      </c>
      <c r="I34" s="226">
        <v>0.61622041133100502</v>
      </c>
      <c r="J34" s="220">
        <v>1630</v>
      </c>
      <c r="K34" s="223">
        <v>2619</v>
      </c>
      <c r="L34" s="226">
        <v>0.62237495227185946</v>
      </c>
      <c r="M34" s="220">
        <v>1610</v>
      </c>
      <c r="N34" s="221">
        <v>2474</v>
      </c>
      <c r="O34" s="258">
        <v>0.650767987065481</v>
      </c>
      <c r="P34" s="220">
        <v>1531</v>
      </c>
      <c r="Q34" s="221">
        <v>2330</v>
      </c>
      <c r="R34" s="226">
        <v>0.65708154506437766</v>
      </c>
      <c r="S34" s="220">
        <v>1459</v>
      </c>
      <c r="T34" s="221">
        <v>2249</v>
      </c>
      <c r="U34" s="226">
        <v>0.64873277012005337</v>
      </c>
    </row>
    <row r="35" spans="1:21" s="3" customFormat="1" x14ac:dyDescent="0.2">
      <c r="A35" s="31">
        <v>1.5</v>
      </c>
      <c r="B35" s="32" t="s">
        <v>3</v>
      </c>
      <c r="C35" s="19" t="s">
        <v>58</v>
      </c>
      <c r="D35" s="203" t="s">
        <v>1</v>
      </c>
      <c r="E35" s="204" t="s">
        <v>1</v>
      </c>
      <c r="F35" s="227" t="s">
        <v>1</v>
      </c>
      <c r="G35" s="203" t="s">
        <v>1</v>
      </c>
      <c r="H35" s="204" t="s">
        <v>1</v>
      </c>
      <c r="I35" s="227" t="s">
        <v>1</v>
      </c>
      <c r="J35" s="203" t="s">
        <v>1</v>
      </c>
      <c r="K35" s="204" t="s">
        <v>1</v>
      </c>
      <c r="L35" s="227" t="s">
        <v>1</v>
      </c>
      <c r="M35" s="203" t="s">
        <v>1</v>
      </c>
      <c r="N35" s="204" t="s">
        <v>1</v>
      </c>
      <c r="O35" s="227" t="s">
        <v>1</v>
      </c>
      <c r="P35" s="203">
        <v>140</v>
      </c>
      <c r="Q35" s="204">
        <v>228</v>
      </c>
      <c r="R35" s="227">
        <v>0.61403508771929827</v>
      </c>
      <c r="S35" s="203">
        <v>137</v>
      </c>
      <c r="T35" s="204">
        <v>222</v>
      </c>
      <c r="U35" s="227">
        <v>0.61711711711711714</v>
      </c>
    </row>
    <row r="36" spans="1:21" s="3" customFormat="1" x14ac:dyDescent="0.2">
      <c r="A36" s="9">
        <v>1.5</v>
      </c>
      <c r="B36" s="10" t="s">
        <v>3</v>
      </c>
      <c r="C36" s="14" t="s">
        <v>59</v>
      </c>
      <c r="D36" s="203">
        <v>141</v>
      </c>
      <c r="E36" s="204">
        <v>203</v>
      </c>
      <c r="F36" s="227">
        <v>0.69458128078817738</v>
      </c>
      <c r="G36" s="203">
        <v>145</v>
      </c>
      <c r="H36" s="204">
        <v>258</v>
      </c>
      <c r="I36" s="227">
        <v>0.56201550387596899</v>
      </c>
      <c r="J36" s="203">
        <v>138</v>
      </c>
      <c r="K36" s="204">
        <v>232</v>
      </c>
      <c r="L36" s="227">
        <v>0.59482758620689657</v>
      </c>
      <c r="M36" s="203">
        <v>151</v>
      </c>
      <c r="N36" s="204">
        <v>240</v>
      </c>
      <c r="O36" s="226">
        <v>0.62916666666666665</v>
      </c>
      <c r="P36" s="203">
        <v>10</v>
      </c>
      <c r="Q36" s="204">
        <v>11</v>
      </c>
      <c r="R36" s="227">
        <v>0.90909090909090906</v>
      </c>
      <c r="S36" s="203">
        <v>6</v>
      </c>
      <c r="T36" s="204">
        <v>6</v>
      </c>
      <c r="U36" s="227">
        <v>1</v>
      </c>
    </row>
    <row r="37" spans="1:21" s="3" customFormat="1" x14ac:dyDescent="0.2">
      <c r="A37" s="31">
        <v>2.5</v>
      </c>
      <c r="B37" s="32" t="s">
        <v>3</v>
      </c>
      <c r="C37" s="19" t="s">
        <v>116</v>
      </c>
      <c r="D37" s="203">
        <v>86</v>
      </c>
      <c r="E37" s="204">
        <v>141</v>
      </c>
      <c r="F37" s="227">
        <v>0.60992907801418395</v>
      </c>
      <c r="G37" s="203">
        <v>95</v>
      </c>
      <c r="H37" s="204">
        <v>149</v>
      </c>
      <c r="I37" s="227">
        <v>0.63758389261744997</v>
      </c>
      <c r="J37" s="203">
        <v>115</v>
      </c>
      <c r="K37" s="204">
        <v>163</v>
      </c>
      <c r="L37" s="227">
        <v>0.70552147239263796</v>
      </c>
      <c r="M37" s="203">
        <v>112</v>
      </c>
      <c r="N37" s="204">
        <v>178</v>
      </c>
      <c r="O37" s="258">
        <v>0.62921348314606695</v>
      </c>
      <c r="P37" s="203">
        <v>106</v>
      </c>
      <c r="Q37" s="204">
        <v>170</v>
      </c>
      <c r="R37" s="227">
        <v>0.623529411764706</v>
      </c>
      <c r="S37" s="203">
        <v>116</v>
      </c>
      <c r="T37" s="204">
        <v>189</v>
      </c>
      <c r="U37" s="227">
        <v>0.61375661375661394</v>
      </c>
    </row>
    <row r="38" spans="1:21" s="66" customFormat="1" x14ac:dyDescent="0.2">
      <c r="A38" s="31">
        <v>2.5</v>
      </c>
      <c r="B38" s="32" t="s">
        <v>3</v>
      </c>
      <c r="C38" s="19" t="s">
        <v>68</v>
      </c>
      <c r="D38" s="203">
        <v>186</v>
      </c>
      <c r="E38" s="204">
        <v>306</v>
      </c>
      <c r="F38" s="227">
        <v>0.60784313725490202</v>
      </c>
      <c r="G38" s="203">
        <v>193</v>
      </c>
      <c r="H38" s="204">
        <v>297</v>
      </c>
      <c r="I38" s="227">
        <v>0.64983164983164998</v>
      </c>
      <c r="J38" s="203">
        <v>183</v>
      </c>
      <c r="K38" s="204">
        <v>281</v>
      </c>
      <c r="L38" s="227">
        <v>0.65124555160142295</v>
      </c>
      <c r="M38" s="203">
        <v>186</v>
      </c>
      <c r="N38" s="204">
        <v>279</v>
      </c>
      <c r="O38" s="258">
        <v>0.66666666666666696</v>
      </c>
      <c r="P38" s="203">
        <v>191</v>
      </c>
      <c r="Q38" s="204">
        <v>284</v>
      </c>
      <c r="R38" s="227">
        <v>0.67253521126760596</v>
      </c>
      <c r="S38" s="203">
        <v>169</v>
      </c>
      <c r="T38" s="204">
        <v>275</v>
      </c>
      <c r="U38" s="227">
        <v>0.61454545454545395</v>
      </c>
    </row>
    <row r="39" spans="1:21" s="3" customFormat="1" x14ac:dyDescent="0.2">
      <c r="A39" s="9">
        <v>1.5</v>
      </c>
      <c r="B39" s="10" t="s">
        <v>3</v>
      </c>
      <c r="C39" s="14" t="s">
        <v>23</v>
      </c>
      <c r="D39" s="203" t="s">
        <v>1</v>
      </c>
      <c r="E39" s="204" t="s">
        <v>1</v>
      </c>
      <c r="F39" s="227" t="s">
        <v>1</v>
      </c>
      <c r="G39" s="203" t="s">
        <v>1</v>
      </c>
      <c r="H39" s="204" t="s">
        <v>1</v>
      </c>
      <c r="I39" s="227" t="s">
        <v>1</v>
      </c>
      <c r="J39" s="203" t="s">
        <v>1</v>
      </c>
      <c r="K39" s="204" t="s">
        <v>1</v>
      </c>
      <c r="L39" s="227" t="s">
        <v>1</v>
      </c>
      <c r="M39" s="203">
        <v>243</v>
      </c>
      <c r="N39" s="204">
        <v>368</v>
      </c>
      <c r="O39" s="258">
        <v>0.66032608695652173</v>
      </c>
      <c r="P39" s="203">
        <v>232</v>
      </c>
      <c r="Q39" s="204">
        <v>371</v>
      </c>
      <c r="R39" s="227">
        <v>0.6253369272237197</v>
      </c>
      <c r="S39" s="203">
        <v>231</v>
      </c>
      <c r="T39" s="204">
        <v>354</v>
      </c>
      <c r="U39" s="227">
        <v>0.65254237288135597</v>
      </c>
    </row>
    <row r="40" spans="1:21" ht="13.5" thickBot="1" x14ac:dyDescent="0.25">
      <c r="A40" s="31">
        <v>1.5</v>
      </c>
      <c r="B40" s="32" t="s">
        <v>3</v>
      </c>
      <c r="C40" s="19" t="s">
        <v>24</v>
      </c>
      <c r="D40" s="203">
        <v>210</v>
      </c>
      <c r="E40" s="204">
        <v>331</v>
      </c>
      <c r="F40" s="227">
        <v>0.6344410876132931</v>
      </c>
      <c r="G40" s="203">
        <v>247</v>
      </c>
      <c r="H40" s="204">
        <v>391</v>
      </c>
      <c r="I40" s="227">
        <v>0.63171355498721227</v>
      </c>
      <c r="J40" s="203">
        <v>265</v>
      </c>
      <c r="K40" s="204">
        <v>407</v>
      </c>
      <c r="L40" s="227">
        <v>0.65110565110565111</v>
      </c>
      <c r="M40" s="203">
        <v>21</v>
      </c>
      <c r="N40" s="204">
        <v>23</v>
      </c>
      <c r="O40" s="258">
        <v>0.91304347826086951</v>
      </c>
      <c r="P40" s="203">
        <v>10</v>
      </c>
      <c r="Q40" s="204">
        <v>10</v>
      </c>
      <c r="R40" s="227">
        <v>1</v>
      </c>
      <c r="S40" s="203">
        <v>10</v>
      </c>
      <c r="T40" s="204">
        <v>10</v>
      </c>
      <c r="U40" s="227">
        <v>1</v>
      </c>
    </row>
    <row r="41" spans="1:21" x14ac:dyDescent="0.2">
      <c r="A41" s="30">
        <v>1.7</v>
      </c>
      <c r="B41" s="270" t="s">
        <v>32</v>
      </c>
      <c r="C41" s="17" t="s">
        <v>7</v>
      </c>
      <c r="D41" s="259">
        <v>556</v>
      </c>
      <c r="E41" s="260">
        <v>686</v>
      </c>
      <c r="F41" s="225">
        <v>0.81049562682215748</v>
      </c>
      <c r="G41" s="261">
        <v>513</v>
      </c>
      <c r="H41" s="218">
        <v>592</v>
      </c>
      <c r="I41" s="225">
        <v>0.86655405405405395</v>
      </c>
      <c r="J41" s="217">
        <v>557</v>
      </c>
      <c r="K41" s="218">
        <v>640</v>
      </c>
      <c r="L41" s="225">
        <v>0.87031250000000004</v>
      </c>
      <c r="M41" s="217">
        <v>553</v>
      </c>
      <c r="N41" s="218">
        <v>598</v>
      </c>
      <c r="O41" s="225">
        <v>0.92500000000000004</v>
      </c>
      <c r="P41" s="217">
        <v>618</v>
      </c>
      <c r="Q41" s="218">
        <v>650</v>
      </c>
      <c r="R41" s="225">
        <v>0.95076923076923081</v>
      </c>
      <c r="S41" s="217">
        <v>433</v>
      </c>
      <c r="T41" s="218">
        <v>455</v>
      </c>
      <c r="U41" s="225">
        <v>0.9516483516483516</v>
      </c>
    </row>
    <row r="42" spans="1:21" s="3" customFormat="1" x14ac:dyDescent="0.2">
      <c r="A42" s="11">
        <v>1.7</v>
      </c>
      <c r="B42" s="62" t="s">
        <v>32</v>
      </c>
      <c r="C42" s="15" t="s">
        <v>75</v>
      </c>
      <c r="D42" s="220">
        <v>398</v>
      </c>
      <c r="E42" s="221">
        <v>492</v>
      </c>
      <c r="F42" s="226">
        <v>0.80894308943089432</v>
      </c>
      <c r="G42" s="220">
        <v>340</v>
      </c>
      <c r="H42" s="223">
        <v>400</v>
      </c>
      <c r="I42" s="226">
        <v>0.85</v>
      </c>
      <c r="J42" s="220">
        <v>394</v>
      </c>
      <c r="K42" s="223">
        <v>448</v>
      </c>
      <c r="L42" s="226">
        <v>0.8794642857142857</v>
      </c>
      <c r="M42" s="220">
        <v>401</v>
      </c>
      <c r="N42" s="223">
        <v>435</v>
      </c>
      <c r="O42" s="226">
        <v>0.92183908045977014</v>
      </c>
      <c r="P42" s="262">
        <v>410</v>
      </c>
      <c r="Q42" s="223">
        <v>430</v>
      </c>
      <c r="R42" s="226">
        <v>0.95348837209302328</v>
      </c>
      <c r="S42" s="220">
        <v>285</v>
      </c>
      <c r="T42" s="221">
        <v>298</v>
      </c>
      <c r="U42" s="226">
        <v>0.9563758389261745</v>
      </c>
    </row>
    <row r="43" spans="1:21" s="3" customFormat="1" x14ac:dyDescent="0.2">
      <c r="A43" s="11">
        <v>1.7</v>
      </c>
      <c r="B43" s="62" t="s">
        <v>32</v>
      </c>
      <c r="C43" s="15" t="s">
        <v>58</v>
      </c>
      <c r="D43" s="263" t="s">
        <v>1</v>
      </c>
      <c r="E43" s="264" t="s">
        <v>1</v>
      </c>
      <c r="F43" s="265" t="s">
        <v>1</v>
      </c>
      <c r="G43" s="221" t="s">
        <v>1</v>
      </c>
      <c r="H43" s="223" t="s">
        <v>1</v>
      </c>
      <c r="I43" s="226" t="s">
        <v>1</v>
      </c>
      <c r="J43" s="220" t="s">
        <v>1</v>
      </c>
      <c r="K43" s="223" t="s">
        <v>1</v>
      </c>
      <c r="L43" s="226" t="s">
        <v>1</v>
      </c>
      <c r="M43" s="203" t="s">
        <v>1</v>
      </c>
      <c r="N43" s="204" t="s">
        <v>1</v>
      </c>
      <c r="O43" s="227" t="s">
        <v>1</v>
      </c>
      <c r="P43" s="220">
        <v>12</v>
      </c>
      <c r="Q43" s="223">
        <v>12</v>
      </c>
      <c r="R43" s="226">
        <v>1</v>
      </c>
      <c r="S43" s="220">
        <v>28</v>
      </c>
      <c r="T43" s="223">
        <v>31</v>
      </c>
      <c r="U43" s="226">
        <v>0.90322580645161299</v>
      </c>
    </row>
    <row r="44" spans="1:21" x14ac:dyDescent="0.2">
      <c r="A44" s="11">
        <v>1.7</v>
      </c>
      <c r="B44" s="62" t="s">
        <v>32</v>
      </c>
      <c r="C44" s="15" t="s">
        <v>59</v>
      </c>
      <c r="D44" s="263">
        <v>33</v>
      </c>
      <c r="E44" s="264">
        <v>40</v>
      </c>
      <c r="F44" s="226">
        <v>0.82499999999999996</v>
      </c>
      <c r="G44" s="266">
        <v>31</v>
      </c>
      <c r="H44" s="204">
        <v>33</v>
      </c>
      <c r="I44" s="227">
        <v>0.93939393939393945</v>
      </c>
      <c r="J44" s="203">
        <v>30</v>
      </c>
      <c r="K44" s="204">
        <v>33</v>
      </c>
      <c r="L44" s="227">
        <v>0.90909090909090906</v>
      </c>
      <c r="M44" s="203">
        <v>29</v>
      </c>
      <c r="N44" s="204">
        <v>31</v>
      </c>
      <c r="O44" s="227">
        <v>0.93500000000000005</v>
      </c>
      <c r="P44" s="203">
        <v>26</v>
      </c>
      <c r="Q44" s="204">
        <v>26</v>
      </c>
      <c r="R44" s="227">
        <v>1</v>
      </c>
      <c r="S44" s="203">
        <v>1</v>
      </c>
      <c r="T44" s="204">
        <v>1</v>
      </c>
      <c r="U44" s="227">
        <v>1</v>
      </c>
    </row>
    <row r="45" spans="1:21" x14ac:dyDescent="0.2">
      <c r="A45" s="11">
        <v>1.7</v>
      </c>
      <c r="B45" s="62" t="s">
        <v>32</v>
      </c>
      <c r="C45" s="14" t="s">
        <v>23</v>
      </c>
      <c r="D45" s="263" t="s">
        <v>1</v>
      </c>
      <c r="E45" s="264" t="s">
        <v>1</v>
      </c>
      <c r="F45" s="265" t="s">
        <v>1</v>
      </c>
      <c r="G45" s="266" t="s">
        <v>1</v>
      </c>
      <c r="H45" s="204" t="s">
        <v>1</v>
      </c>
      <c r="I45" s="227" t="s">
        <v>1</v>
      </c>
      <c r="J45" s="203" t="s">
        <v>1</v>
      </c>
      <c r="K45" s="204" t="s">
        <v>1</v>
      </c>
      <c r="L45" s="227" t="s">
        <v>1</v>
      </c>
      <c r="M45" s="203">
        <v>28</v>
      </c>
      <c r="N45" s="204">
        <v>28</v>
      </c>
      <c r="O45" s="227">
        <v>1</v>
      </c>
      <c r="P45" s="203">
        <v>84</v>
      </c>
      <c r="Q45" s="204">
        <v>88</v>
      </c>
      <c r="R45" s="227">
        <v>0.95454545454545503</v>
      </c>
      <c r="S45" s="203">
        <v>57</v>
      </c>
      <c r="T45" s="204">
        <v>61</v>
      </c>
      <c r="U45" s="227">
        <v>0.93442622950819698</v>
      </c>
    </row>
    <row r="46" spans="1:21" ht="13.5" thickBot="1" x14ac:dyDescent="0.25">
      <c r="A46" s="12">
        <v>1.7</v>
      </c>
      <c r="B46" s="63" t="s">
        <v>32</v>
      </c>
      <c r="C46" s="18" t="s">
        <v>24</v>
      </c>
      <c r="D46" s="267">
        <v>57</v>
      </c>
      <c r="E46" s="268">
        <v>69</v>
      </c>
      <c r="F46" s="255">
        <v>0.82608695652173914</v>
      </c>
      <c r="G46" s="269">
        <v>56</v>
      </c>
      <c r="H46" s="254">
        <v>65</v>
      </c>
      <c r="I46" s="255">
        <v>0.86153846153846203</v>
      </c>
      <c r="J46" s="253">
        <v>64</v>
      </c>
      <c r="K46" s="254">
        <v>71</v>
      </c>
      <c r="L46" s="255">
        <v>0.90140845070422504</v>
      </c>
      <c r="M46" s="253">
        <v>25</v>
      </c>
      <c r="N46" s="254">
        <v>30</v>
      </c>
      <c r="O46" s="255">
        <v>0.83333333333333337</v>
      </c>
      <c r="P46" s="253">
        <v>5</v>
      </c>
      <c r="Q46" s="254">
        <v>7</v>
      </c>
      <c r="R46" s="255">
        <v>0.71428571428571397</v>
      </c>
      <c r="S46" s="253">
        <v>0</v>
      </c>
      <c r="T46" s="254">
        <v>0</v>
      </c>
      <c r="U46" s="255" t="s">
        <v>121</v>
      </c>
    </row>
    <row r="48" spans="1:21" x14ac:dyDescent="0.2">
      <c r="B48" s="6" t="s">
        <v>8</v>
      </c>
      <c r="D48" s="64"/>
      <c r="E48" s="64"/>
      <c r="F48" s="65"/>
      <c r="G48" s="46"/>
    </row>
    <row r="49" spans="2:7" x14ac:dyDescent="0.2">
      <c r="B49" s="6" t="s">
        <v>74</v>
      </c>
      <c r="D49" s="64"/>
      <c r="E49" s="64"/>
      <c r="F49" s="65"/>
      <c r="G49" s="46"/>
    </row>
    <row r="50" spans="2:7" x14ac:dyDescent="0.2">
      <c r="B50" s="6" t="s">
        <v>81</v>
      </c>
      <c r="D50" s="64"/>
      <c r="E50" s="64"/>
      <c r="F50" s="65"/>
      <c r="G50" s="46"/>
    </row>
    <row r="51" spans="2:7" x14ac:dyDescent="0.2">
      <c r="B51" s="38" t="s">
        <v>29</v>
      </c>
      <c r="D51" s="64"/>
      <c r="E51" s="64"/>
      <c r="F51" s="65"/>
      <c r="G51" s="46"/>
    </row>
    <row r="52" spans="2:7" x14ac:dyDescent="0.2">
      <c r="B52" s="38" t="s">
        <v>76</v>
      </c>
      <c r="D52" s="64"/>
      <c r="E52" s="64"/>
      <c r="F52" s="65"/>
      <c r="G52" s="46"/>
    </row>
    <row r="53" spans="2:7" x14ac:dyDescent="0.2">
      <c r="D53" s="64"/>
      <c r="E53" s="64"/>
      <c r="F53" s="65"/>
      <c r="G53" s="46"/>
    </row>
    <row r="54" spans="2:7" x14ac:dyDescent="0.2">
      <c r="D54" s="64"/>
      <c r="E54" s="64"/>
      <c r="F54" s="65"/>
      <c r="G54" s="46"/>
    </row>
    <row r="55" spans="2:7" x14ac:dyDescent="0.2">
      <c r="D55" s="64"/>
      <c r="E55" s="64"/>
      <c r="F55" s="65"/>
      <c r="G55" s="46"/>
    </row>
    <row r="60" spans="2:7" x14ac:dyDescent="0.2">
      <c r="C60" s="8"/>
    </row>
  </sheetData>
  <pageMargins left="0.25" right="0" top="0.75" bottom="0.75" header="0.3" footer="0.3"/>
  <pageSetup paperSize="5" scale="73" fitToWidth="0" orientation="landscape" r:id="rId1"/>
  <headerFooter>
    <oddHeader>&amp;C&amp;8Texas Department of Family and Protective Services</oddHeader>
    <oddFooter>&amp;L&amp;8Source:  IMPACT Data Warehouse&amp;C&amp;8&amp;P of &amp;N&amp;R&amp;8Data and Decision Support
FY16 - FY20 Data as of November 7th Following End of Each Fiscal Year
Section A FY21 Data as of 7/7/2021 Section B and C FY21 data as of  6/7/2021 
Log 103031 (dD)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F600-4992-48B8-83C8-28B4417E3032}">
  <dimension ref="A1:U18"/>
  <sheetViews>
    <sheetView view="pageBreakPreview" zoomScale="60" zoomScaleNormal="100" workbookViewId="0">
      <pane xSplit="3" ySplit="2" topLeftCell="D3" activePane="bottomRight" state="frozen"/>
      <selection pane="topRight" activeCell="D1" sqref="D1"/>
      <selection pane="bottomLeft" activeCell="A3" sqref="A3"/>
      <selection pane="bottomRight"/>
    </sheetView>
  </sheetViews>
  <sheetFormatPr defaultColWidth="8.85546875" defaultRowHeight="12.75" x14ac:dyDescent="0.2"/>
  <cols>
    <col min="1" max="1" width="4.42578125" style="130" customWidth="1"/>
    <col min="2" max="2" width="56.7109375" style="59" customWidth="1"/>
    <col min="3" max="3" width="18.140625" style="59" customWidth="1"/>
    <col min="4" max="21" width="8.85546875" style="59" customWidth="1"/>
    <col min="22" max="22" width="12.7109375" style="59" customWidth="1"/>
    <col min="23" max="25" width="11.85546875" style="59" customWidth="1"/>
    <col min="26" max="26" width="12" style="59" customWidth="1"/>
    <col min="27" max="29" width="11.85546875" style="59" customWidth="1"/>
    <col min="30" max="30" width="12" style="59" customWidth="1"/>
    <col min="31" max="31" width="11.85546875" style="59" customWidth="1"/>
    <col min="32" max="16384" width="8.85546875" style="59"/>
  </cols>
  <sheetData>
    <row r="1" spans="1:21" ht="15.75" x14ac:dyDescent="0.25">
      <c r="A1" s="175" t="s">
        <v>123</v>
      </c>
      <c r="B1" s="176"/>
      <c r="C1" s="176"/>
      <c r="D1" s="176"/>
      <c r="E1" s="176"/>
      <c r="F1" s="176"/>
      <c r="G1" s="176"/>
      <c r="H1" s="176"/>
      <c r="I1" s="176"/>
      <c r="J1" s="176"/>
      <c r="K1" s="176"/>
      <c r="L1" s="176"/>
      <c r="M1" s="176"/>
      <c r="N1" s="176"/>
      <c r="O1" s="176"/>
      <c r="P1" s="176"/>
      <c r="Q1" s="176"/>
      <c r="R1" s="177"/>
      <c r="S1" s="176"/>
      <c r="T1" s="176"/>
      <c r="U1" s="177"/>
    </row>
    <row r="2" spans="1:21" ht="23.25" thickBot="1" x14ac:dyDescent="0.25">
      <c r="A2" s="169" t="s">
        <v>18</v>
      </c>
      <c r="B2" s="170" t="s">
        <v>4</v>
      </c>
      <c r="C2" s="170" t="s">
        <v>30</v>
      </c>
      <c r="D2" s="172" t="s">
        <v>5</v>
      </c>
      <c r="E2" s="173" t="s">
        <v>53</v>
      </c>
      <c r="F2" s="174" t="s">
        <v>6</v>
      </c>
      <c r="G2" s="172" t="s">
        <v>15</v>
      </c>
      <c r="H2" s="173" t="s">
        <v>54</v>
      </c>
      <c r="I2" s="174" t="s">
        <v>14</v>
      </c>
      <c r="J2" s="172" t="s">
        <v>20</v>
      </c>
      <c r="K2" s="173" t="s">
        <v>55</v>
      </c>
      <c r="L2" s="174" t="s">
        <v>21</v>
      </c>
      <c r="M2" s="172" t="s">
        <v>47</v>
      </c>
      <c r="N2" s="173" t="s">
        <v>56</v>
      </c>
      <c r="O2" s="174" t="s">
        <v>49</v>
      </c>
      <c r="P2" s="172" t="s">
        <v>112</v>
      </c>
      <c r="Q2" s="173" t="s">
        <v>115</v>
      </c>
      <c r="R2" s="174" t="s">
        <v>114</v>
      </c>
      <c r="S2" s="172" t="s">
        <v>117</v>
      </c>
      <c r="T2" s="173" t="s">
        <v>118</v>
      </c>
      <c r="U2" s="174" t="s">
        <v>119</v>
      </c>
    </row>
    <row r="3" spans="1:21" x14ac:dyDescent="0.2">
      <c r="A3" s="126">
        <v>2.2999999999999998</v>
      </c>
      <c r="B3" s="16" t="s">
        <v>69</v>
      </c>
      <c r="C3" s="17" t="s">
        <v>126</v>
      </c>
      <c r="D3" s="279">
        <v>9180896</v>
      </c>
      <c r="E3" s="280">
        <v>11036857</v>
      </c>
      <c r="F3" s="281">
        <v>0.83183971668745904</v>
      </c>
      <c r="G3" s="279">
        <v>9710277</v>
      </c>
      <c r="H3" s="280">
        <v>11407318</v>
      </c>
      <c r="I3" s="282">
        <v>0.85123225283979997</v>
      </c>
      <c r="J3" s="283">
        <v>10268225</v>
      </c>
      <c r="K3" s="280">
        <v>11945188</v>
      </c>
      <c r="L3" s="281">
        <v>0.85961183700080701</v>
      </c>
      <c r="M3" s="279">
        <v>10163292</v>
      </c>
      <c r="N3" s="280">
        <v>11789224</v>
      </c>
      <c r="O3" s="282">
        <v>0.86208320411928696</v>
      </c>
      <c r="P3" s="283">
        <v>9654911</v>
      </c>
      <c r="Q3" s="280">
        <v>11172876</v>
      </c>
      <c r="R3" s="282">
        <v>0.86413838299109402</v>
      </c>
      <c r="S3" s="283">
        <v>7103585</v>
      </c>
      <c r="T3" s="280">
        <v>8240529</v>
      </c>
      <c r="U3" s="282">
        <v>0.86203021674943403</v>
      </c>
    </row>
    <row r="4" spans="1:21" x14ac:dyDescent="0.2">
      <c r="A4" s="128">
        <v>2.2999999999999998</v>
      </c>
      <c r="B4" s="32" t="s">
        <v>69</v>
      </c>
      <c r="C4" s="19" t="s">
        <v>52</v>
      </c>
      <c r="D4" s="284">
        <v>8235193</v>
      </c>
      <c r="E4" s="286">
        <v>9871280</v>
      </c>
      <c r="F4" s="285">
        <v>0.83425786726746687</v>
      </c>
      <c r="G4" s="284">
        <v>8688055</v>
      </c>
      <c r="H4" s="286">
        <v>10183112</v>
      </c>
      <c r="I4" s="285">
        <v>0.85318270092678938</v>
      </c>
      <c r="J4" s="287">
        <v>9245941</v>
      </c>
      <c r="K4" s="286">
        <v>10728561</v>
      </c>
      <c r="L4" s="288">
        <v>0.86180625714855885</v>
      </c>
      <c r="M4" s="284">
        <v>9127130</v>
      </c>
      <c r="N4" s="286">
        <v>10562665</v>
      </c>
      <c r="O4" s="285">
        <v>0.86409348398344543</v>
      </c>
      <c r="P4" s="287">
        <v>8610615</v>
      </c>
      <c r="Q4" s="286">
        <v>9946626</v>
      </c>
      <c r="R4" s="285">
        <v>0.86568199105907873</v>
      </c>
      <c r="S4" s="287">
        <v>6278638</v>
      </c>
      <c r="T4" s="286">
        <v>7271007</v>
      </c>
      <c r="U4" s="285">
        <v>0.86351697914745507</v>
      </c>
    </row>
    <row r="5" spans="1:21" x14ac:dyDescent="0.2">
      <c r="A5" s="128">
        <v>2.2999999999999998</v>
      </c>
      <c r="B5" s="32" t="s">
        <v>69</v>
      </c>
      <c r="C5" s="19" t="s">
        <v>26</v>
      </c>
      <c r="D5" s="289">
        <v>343826</v>
      </c>
      <c r="E5" s="290">
        <v>402242</v>
      </c>
      <c r="F5" s="292">
        <v>0.85477399177609503</v>
      </c>
      <c r="G5" s="289">
        <v>417539</v>
      </c>
      <c r="H5" s="290">
        <v>477072</v>
      </c>
      <c r="I5" s="292">
        <v>0.87521170808599102</v>
      </c>
      <c r="J5" s="293">
        <v>441105</v>
      </c>
      <c r="K5" s="290">
        <v>510074</v>
      </c>
      <c r="L5" s="291">
        <v>0.86478628591145601</v>
      </c>
      <c r="M5" s="289">
        <v>467882</v>
      </c>
      <c r="N5" s="290">
        <v>543657</v>
      </c>
      <c r="O5" s="292">
        <v>0.86061983934723496</v>
      </c>
      <c r="P5" s="293">
        <v>472262</v>
      </c>
      <c r="Q5" s="290">
        <v>544752</v>
      </c>
      <c r="R5" s="292">
        <v>0.86693027285810798</v>
      </c>
      <c r="S5" s="293">
        <v>384165</v>
      </c>
      <c r="T5" s="290">
        <v>435622</v>
      </c>
      <c r="U5" s="292">
        <v>0.88187694836348895</v>
      </c>
    </row>
    <row r="6" spans="1:21" ht="13.5" thickBot="1" x14ac:dyDescent="0.25">
      <c r="A6" s="129">
        <v>2.2999999999999998</v>
      </c>
      <c r="B6" s="13" t="s">
        <v>69</v>
      </c>
      <c r="C6" s="18" t="s">
        <v>130</v>
      </c>
      <c r="D6" s="294">
        <v>601877</v>
      </c>
      <c r="E6" s="295">
        <v>763335</v>
      </c>
      <c r="F6" s="297">
        <v>0.78848343125888398</v>
      </c>
      <c r="G6" s="294">
        <v>604683</v>
      </c>
      <c r="H6" s="295">
        <v>747134</v>
      </c>
      <c r="I6" s="297">
        <v>0.80933674548340695</v>
      </c>
      <c r="J6" s="298">
        <v>581179</v>
      </c>
      <c r="K6" s="295">
        <v>706553</v>
      </c>
      <c r="L6" s="296">
        <v>0.822555420470934</v>
      </c>
      <c r="M6" s="294">
        <v>568280</v>
      </c>
      <c r="N6" s="295">
        <v>682902</v>
      </c>
      <c r="O6" s="297">
        <v>0.83215454047579296</v>
      </c>
      <c r="P6" s="298">
        <v>572034</v>
      </c>
      <c r="Q6" s="295">
        <v>681498</v>
      </c>
      <c r="R6" s="297">
        <v>0.83937737161370995</v>
      </c>
      <c r="S6" s="298">
        <v>440782</v>
      </c>
      <c r="T6" s="295">
        <v>533900</v>
      </c>
      <c r="U6" s="297">
        <v>0.82558906162202705</v>
      </c>
    </row>
    <row r="7" spans="1:21" x14ac:dyDescent="0.2">
      <c r="A7" s="126">
        <v>2.7</v>
      </c>
      <c r="B7" s="124" t="s">
        <v>70</v>
      </c>
      <c r="C7" s="125" t="s">
        <v>126</v>
      </c>
      <c r="D7" s="279">
        <v>929</v>
      </c>
      <c r="E7" s="280">
        <v>1398</v>
      </c>
      <c r="F7" s="282">
        <v>0.66452074391988603</v>
      </c>
      <c r="G7" s="279">
        <v>1015</v>
      </c>
      <c r="H7" s="280">
        <v>1344</v>
      </c>
      <c r="I7" s="282">
        <v>0.75520833333333304</v>
      </c>
      <c r="J7" s="283">
        <v>1096</v>
      </c>
      <c r="K7" s="280">
        <v>1362</v>
      </c>
      <c r="L7" s="281">
        <v>0.80469897209985297</v>
      </c>
      <c r="M7" s="279">
        <v>1127</v>
      </c>
      <c r="N7" s="280">
        <v>1372</v>
      </c>
      <c r="O7" s="282">
        <v>0.82142857142857095</v>
      </c>
      <c r="P7" s="283">
        <v>1138</v>
      </c>
      <c r="Q7" s="280">
        <v>1290</v>
      </c>
      <c r="R7" s="282">
        <v>0.88217054263565886</v>
      </c>
      <c r="S7" s="283">
        <v>825</v>
      </c>
      <c r="T7" s="280">
        <v>914</v>
      </c>
      <c r="U7" s="282">
        <v>0.90262582056892782</v>
      </c>
    </row>
    <row r="8" spans="1:21" x14ac:dyDescent="0.2">
      <c r="A8" s="127">
        <v>2.7</v>
      </c>
      <c r="B8" s="32" t="s">
        <v>70</v>
      </c>
      <c r="C8" s="19" t="s">
        <v>52</v>
      </c>
      <c r="D8" s="284">
        <v>819</v>
      </c>
      <c r="E8" s="286">
        <v>1232</v>
      </c>
      <c r="F8" s="285">
        <v>0.66477272727272729</v>
      </c>
      <c r="G8" s="284">
        <v>869</v>
      </c>
      <c r="H8" s="286">
        <v>1166</v>
      </c>
      <c r="I8" s="285">
        <v>0.74528301886792447</v>
      </c>
      <c r="J8" s="287">
        <v>971</v>
      </c>
      <c r="K8" s="286">
        <v>1206</v>
      </c>
      <c r="L8" s="288">
        <v>0.80514096185737982</v>
      </c>
      <c r="M8" s="284">
        <v>999</v>
      </c>
      <c r="N8" s="286">
        <v>1219</v>
      </c>
      <c r="O8" s="285">
        <v>0.81952420016406891</v>
      </c>
      <c r="P8" s="287">
        <v>993</v>
      </c>
      <c r="Q8" s="286">
        <v>1117</v>
      </c>
      <c r="R8" s="285">
        <v>0.88898836168307971</v>
      </c>
      <c r="S8" s="287">
        <v>716</v>
      </c>
      <c r="T8" s="286">
        <v>800</v>
      </c>
      <c r="U8" s="285">
        <v>0.89500000000000002</v>
      </c>
    </row>
    <row r="9" spans="1:21" x14ac:dyDescent="0.2">
      <c r="A9" s="128">
        <v>2.7</v>
      </c>
      <c r="B9" s="32" t="s">
        <v>70</v>
      </c>
      <c r="C9" s="19" t="s">
        <v>26</v>
      </c>
      <c r="D9" s="289">
        <v>27</v>
      </c>
      <c r="E9" s="290">
        <v>40</v>
      </c>
      <c r="F9" s="292">
        <v>0.67500000000000004</v>
      </c>
      <c r="G9" s="289">
        <v>41</v>
      </c>
      <c r="H9" s="290">
        <v>47</v>
      </c>
      <c r="I9" s="292">
        <v>0.87234042553191504</v>
      </c>
      <c r="J9" s="293">
        <v>36</v>
      </c>
      <c r="K9" s="290">
        <v>39</v>
      </c>
      <c r="L9" s="291">
        <v>0.92307692307692302</v>
      </c>
      <c r="M9" s="289">
        <v>47</v>
      </c>
      <c r="N9" s="290">
        <v>51</v>
      </c>
      <c r="O9" s="292">
        <v>0.92156862745098</v>
      </c>
      <c r="P9" s="293">
        <v>55</v>
      </c>
      <c r="Q9" s="290">
        <v>62</v>
      </c>
      <c r="R9" s="292">
        <v>0.88709677419354804</v>
      </c>
      <c r="S9" s="293">
        <v>41</v>
      </c>
      <c r="T9" s="290">
        <v>41</v>
      </c>
      <c r="U9" s="292">
        <v>1</v>
      </c>
    </row>
    <row r="10" spans="1:21" ht="13.5" thickBot="1" x14ac:dyDescent="0.25">
      <c r="A10" s="129">
        <v>2.7</v>
      </c>
      <c r="B10" s="13" t="s">
        <v>70</v>
      </c>
      <c r="C10" s="18" t="s">
        <v>130</v>
      </c>
      <c r="D10" s="294">
        <v>83</v>
      </c>
      <c r="E10" s="295">
        <v>126</v>
      </c>
      <c r="F10" s="297">
        <v>0.65873015873015905</v>
      </c>
      <c r="G10" s="294">
        <v>105</v>
      </c>
      <c r="H10" s="295">
        <v>131</v>
      </c>
      <c r="I10" s="297">
        <v>0.80152671755725202</v>
      </c>
      <c r="J10" s="298">
        <v>89</v>
      </c>
      <c r="K10" s="295">
        <v>117</v>
      </c>
      <c r="L10" s="296">
        <v>0.76068376068376098</v>
      </c>
      <c r="M10" s="294">
        <v>81</v>
      </c>
      <c r="N10" s="295">
        <v>102</v>
      </c>
      <c r="O10" s="297">
        <v>0.79411764705882304</v>
      </c>
      <c r="P10" s="298">
        <v>90</v>
      </c>
      <c r="Q10" s="295">
        <v>111</v>
      </c>
      <c r="R10" s="297">
        <v>0.81081081081081097</v>
      </c>
      <c r="S10" s="298">
        <v>68</v>
      </c>
      <c r="T10" s="295">
        <v>73</v>
      </c>
      <c r="U10" s="297">
        <v>0.931506849315068</v>
      </c>
    </row>
    <row r="11" spans="1:21" x14ac:dyDescent="0.2">
      <c r="A11" s="126" t="s">
        <v>57</v>
      </c>
      <c r="B11" s="124" t="s">
        <v>71</v>
      </c>
      <c r="C11" s="125" t="s">
        <v>126</v>
      </c>
      <c r="D11" s="279">
        <v>7280</v>
      </c>
      <c r="E11" s="280">
        <v>18222</v>
      </c>
      <c r="F11" s="282">
        <v>0.39951706728130831</v>
      </c>
      <c r="G11" s="279">
        <v>8131</v>
      </c>
      <c r="H11" s="280">
        <v>18973</v>
      </c>
      <c r="I11" s="282">
        <v>0.42855636957782112</v>
      </c>
      <c r="J11" s="283">
        <v>8192</v>
      </c>
      <c r="K11" s="280">
        <v>19723</v>
      </c>
      <c r="L11" s="281">
        <v>0.41535263398063177</v>
      </c>
      <c r="M11" s="279">
        <v>7782</v>
      </c>
      <c r="N11" s="280">
        <v>17862</v>
      </c>
      <c r="O11" s="282">
        <v>0.43567349680886797</v>
      </c>
      <c r="P11" s="283">
        <v>7311</v>
      </c>
      <c r="Q11" s="280">
        <v>15861</v>
      </c>
      <c r="R11" s="282">
        <v>0.46094193304331377</v>
      </c>
      <c r="S11" s="283">
        <v>3794</v>
      </c>
      <c r="T11" s="280">
        <v>7885</v>
      </c>
      <c r="U11" s="282">
        <v>0.48116677235256816</v>
      </c>
    </row>
    <row r="12" spans="1:21" x14ac:dyDescent="0.2">
      <c r="A12" s="127" t="s">
        <v>57</v>
      </c>
      <c r="B12" s="32" t="s">
        <v>71</v>
      </c>
      <c r="C12" s="19" t="s">
        <v>52</v>
      </c>
      <c r="D12" s="284">
        <v>6750</v>
      </c>
      <c r="E12" s="286">
        <v>16401</v>
      </c>
      <c r="F12" s="285">
        <v>0.41156027071520029</v>
      </c>
      <c r="G12" s="284">
        <v>7551</v>
      </c>
      <c r="H12" s="286">
        <v>17089</v>
      </c>
      <c r="I12" s="285">
        <v>0.4418631868453391</v>
      </c>
      <c r="J12" s="287">
        <v>7564</v>
      </c>
      <c r="K12" s="286">
        <v>17764</v>
      </c>
      <c r="L12" s="288">
        <v>0.42580499887412743</v>
      </c>
      <c r="M12" s="284">
        <v>7134</v>
      </c>
      <c r="N12" s="286">
        <v>16047</v>
      </c>
      <c r="O12" s="285">
        <v>0.44456907833239856</v>
      </c>
      <c r="P12" s="287">
        <v>6687</v>
      </c>
      <c r="Q12" s="286">
        <v>14097</v>
      </c>
      <c r="R12" s="285">
        <v>0.47435624600978932</v>
      </c>
      <c r="S12" s="287">
        <v>3464</v>
      </c>
      <c r="T12" s="286">
        <v>6946</v>
      </c>
      <c r="U12" s="285">
        <v>0.49870429023898649</v>
      </c>
    </row>
    <row r="13" spans="1:21" x14ac:dyDescent="0.2">
      <c r="A13" s="128" t="s">
        <v>57</v>
      </c>
      <c r="B13" s="32" t="s">
        <v>71</v>
      </c>
      <c r="C13" s="19" t="s">
        <v>26</v>
      </c>
      <c r="D13" s="284">
        <v>333</v>
      </c>
      <c r="E13" s="286">
        <v>712</v>
      </c>
      <c r="F13" s="285">
        <v>0.46769662921348315</v>
      </c>
      <c r="G13" s="289">
        <v>395</v>
      </c>
      <c r="H13" s="290">
        <v>825</v>
      </c>
      <c r="I13" s="292">
        <v>0.47878787878787876</v>
      </c>
      <c r="J13" s="293">
        <v>436</v>
      </c>
      <c r="K13" s="290">
        <v>944</v>
      </c>
      <c r="L13" s="291">
        <v>0.46186440677966101</v>
      </c>
      <c r="M13" s="289">
        <v>460</v>
      </c>
      <c r="N13" s="290">
        <v>851</v>
      </c>
      <c r="O13" s="292">
        <v>0.54054054054054057</v>
      </c>
      <c r="P13" s="293">
        <v>428</v>
      </c>
      <c r="Q13" s="290">
        <v>855</v>
      </c>
      <c r="R13" s="292">
        <v>0.50058479532163702</v>
      </c>
      <c r="S13" s="293">
        <v>204</v>
      </c>
      <c r="T13" s="290">
        <v>442</v>
      </c>
      <c r="U13" s="292">
        <v>0.46153846153846201</v>
      </c>
    </row>
    <row r="14" spans="1:21" ht="13.5" thickBot="1" x14ac:dyDescent="0.25">
      <c r="A14" s="129" t="s">
        <v>57</v>
      </c>
      <c r="B14" s="13" t="s">
        <v>71</v>
      </c>
      <c r="C14" s="18" t="s">
        <v>130</v>
      </c>
      <c r="D14" s="294">
        <v>197</v>
      </c>
      <c r="E14" s="295">
        <v>1109</v>
      </c>
      <c r="F14" s="296">
        <v>0.17763751127141569</v>
      </c>
      <c r="G14" s="294">
        <v>185</v>
      </c>
      <c r="H14" s="295">
        <v>1059</v>
      </c>
      <c r="I14" s="297">
        <v>0.17469310670443816</v>
      </c>
      <c r="J14" s="298">
        <v>192</v>
      </c>
      <c r="K14" s="295">
        <v>1015</v>
      </c>
      <c r="L14" s="296">
        <v>0.18916256157635469</v>
      </c>
      <c r="M14" s="294">
        <v>188</v>
      </c>
      <c r="N14" s="295">
        <v>964</v>
      </c>
      <c r="O14" s="297">
        <v>0.19502074688796681</v>
      </c>
      <c r="P14" s="298">
        <v>196</v>
      </c>
      <c r="Q14" s="295">
        <v>909</v>
      </c>
      <c r="R14" s="297">
        <v>0.215621562156216</v>
      </c>
      <c r="S14" s="298">
        <v>126</v>
      </c>
      <c r="T14" s="295">
        <v>497</v>
      </c>
      <c r="U14" s="297">
        <v>0.25352112676056299</v>
      </c>
    </row>
    <row r="16" spans="1:21" x14ac:dyDescent="0.2">
      <c r="B16" s="56" t="s">
        <v>127</v>
      </c>
      <c r="D16" s="56"/>
      <c r="E16" s="56"/>
      <c r="F16" s="56"/>
      <c r="G16" s="56"/>
      <c r="H16" s="56"/>
      <c r="I16" s="56"/>
      <c r="J16" s="56"/>
      <c r="K16" s="56"/>
      <c r="L16" s="56"/>
      <c r="M16" s="56"/>
      <c r="N16" s="56"/>
      <c r="O16" s="56"/>
      <c r="P16" s="56"/>
      <c r="Q16" s="56"/>
      <c r="R16" s="56"/>
      <c r="S16" s="56"/>
      <c r="T16" s="56"/>
      <c r="U16" s="56"/>
    </row>
    <row r="17" spans="2:21" x14ac:dyDescent="0.2">
      <c r="B17" s="56" t="s">
        <v>128</v>
      </c>
      <c r="D17" s="56"/>
      <c r="E17" s="56"/>
      <c r="F17" s="56"/>
      <c r="G17" s="56"/>
      <c r="H17" s="56"/>
      <c r="I17" s="56"/>
      <c r="J17" s="56"/>
      <c r="K17" s="56"/>
      <c r="L17" s="56"/>
      <c r="M17" s="56"/>
      <c r="N17" s="56"/>
      <c r="O17" s="56"/>
      <c r="P17" s="56"/>
      <c r="Q17" s="56"/>
      <c r="R17" s="56"/>
      <c r="S17" s="56"/>
      <c r="T17" s="56"/>
      <c r="U17" s="56"/>
    </row>
    <row r="18" spans="2:21" x14ac:dyDescent="0.2">
      <c r="B18" s="6" t="s">
        <v>129</v>
      </c>
    </row>
  </sheetData>
  <pageMargins left="0.7" right="0.7" top="0.75" bottom="0.75" header="0.3" footer="0.3"/>
  <pageSetup orientation="portrait" horizontalDpi="1200" verticalDpi="1200" r:id="rId1"/>
  <headerFooter>
    <oddHeader>&amp;C&amp;8Texas Department of Family and Protective Services</oddHeader>
    <oddFooter>&amp;L&amp;8Data Source: IMPACT Data Warehouse&amp;C&amp;8&amp;P of &amp;N&amp;R&amp;8Data and Decision Support
FY16 - FY20 Data as of November 7th Following End of Each Fiscal Year
Section A FY21 Data as of 7/7/2021 Section B and C FY21 data as of  6/7/2021 
Log 103031 (dD)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E3AE-510D-4254-B5D8-859F1B01218F}">
  <dimension ref="A1:A36"/>
  <sheetViews>
    <sheetView tabSelected="1" workbookViewId="0"/>
  </sheetViews>
  <sheetFormatPr defaultColWidth="8.85546875" defaultRowHeight="12.75" x14ac:dyDescent="0.2"/>
  <cols>
    <col min="1" max="1" width="97.28515625" style="59" customWidth="1"/>
    <col min="2" max="16384" width="8.85546875" style="59"/>
  </cols>
  <sheetData>
    <row r="1" spans="1:1" ht="20.25" x14ac:dyDescent="0.3">
      <c r="A1" s="139" t="s">
        <v>82</v>
      </c>
    </row>
    <row r="2" spans="1:1" x14ac:dyDescent="0.2">
      <c r="A2" s="140"/>
    </row>
    <row r="3" spans="1:1" ht="15.75" x14ac:dyDescent="0.2">
      <c r="A3" s="141" t="s">
        <v>83</v>
      </c>
    </row>
    <row r="4" spans="1:1" ht="58.15" customHeight="1" x14ac:dyDescent="0.2">
      <c r="A4" s="142" t="s">
        <v>89</v>
      </c>
    </row>
    <row r="5" spans="1:1" ht="45.6" customHeight="1" x14ac:dyDescent="0.2">
      <c r="A5" s="142" t="s">
        <v>84</v>
      </c>
    </row>
    <row r="6" spans="1:1" ht="31.15" customHeight="1" x14ac:dyDescent="0.2">
      <c r="A6" s="142" t="s">
        <v>85</v>
      </c>
    </row>
    <row r="7" spans="1:1" ht="19.149999999999999" customHeight="1" x14ac:dyDescent="0.2">
      <c r="A7" s="143" t="s">
        <v>86</v>
      </c>
    </row>
    <row r="8" spans="1:1" ht="33" customHeight="1" x14ac:dyDescent="0.2">
      <c r="A8" s="144" t="s">
        <v>87</v>
      </c>
    </row>
    <row r="9" spans="1:1" ht="33" customHeight="1" x14ac:dyDescent="0.2">
      <c r="A9" s="155" t="s">
        <v>103</v>
      </c>
    </row>
    <row r="10" spans="1:1" x14ac:dyDescent="0.2">
      <c r="A10" s="145"/>
    </row>
    <row r="11" spans="1:1" ht="15.75" x14ac:dyDescent="0.2">
      <c r="A11" s="146" t="s">
        <v>91</v>
      </c>
    </row>
    <row r="12" spans="1:1" ht="25.5" x14ac:dyDescent="0.2">
      <c r="A12" s="147" t="s">
        <v>102</v>
      </c>
    </row>
    <row r="13" spans="1:1" ht="76.5" x14ac:dyDescent="0.2">
      <c r="A13" s="148" t="s">
        <v>96</v>
      </c>
    </row>
    <row r="14" spans="1:1" ht="18.600000000000001" customHeight="1" x14ac:dyDescent="0.2">
      <c r="A14" s="148" t="s">
        <v>90</v>
      </c>
    </row>
    <row r="15" spans="1:1" ht="33" customHeight="1" x14ac:dyDescent="0.2">
      <c r="A15" s="149" t="s">
        <v>88</v>
      </c>
    </row>
    <row r="16" spans="1:1" ht="49.15" customHeight="1" x14ac:dyDescent="0.2">
      <c r="A16" s="154" t="s">
        <v>95</v>
      </c>
    </row>
    <row r="17" spans="1:1" x14ac:dyDescent="0.2">
      <c r="A17" s="46"/>
    </row>
    <row r="18" spans="1:1" ht="15.75" x14ac:dyDescent="0.2">
      <c r="A18" s="150" t="s">
        <v>92</v>
      </c>
    </row>
    <row r="19" spans="1:1" ht="102" x14ac:dyDescent="0.2">
      <c r="A19" s="144" t="s">
        <v>101</v>
      </c>
    </row>
    <row r="20" spans="1:1" ht="20.45" customHeight="1" x14ac:dyDescent="0.2">
      <c r="A20" s="144" t="s">
        <v>94</v>
      </c>
    </row>
    <row r="21" spans="1:1" ht="25.5" x14ac:dyDescent="0.2">
      <c r="A21" s="155" t="s">
        <v>99</v>
      </c>
    </row>
    <row r="22" spans="1:1" x14ac:dyDescent="0.2">
      <c r="A22" s="153"/>
    </row>
    <row r="23" spans="1:1" ht="15.75" x14ac:dyDescent="0.2">
      <c r="A23" s="150" t="s">
        <v>93</v>
      </c>
    </row>
    <row r="24" spans="1:1" ht="21" customHeight="1" x14ac:dyDescent="0.2">
      <c r="A24" s="144" t="s">
        <v>97</v>
      </c>
    </row>
    <row r="25" spans="1:1" x14ac:dyDescent="0.2">
      <c r="A25" s="144" t="s">
        <v>98</v>
      </c>
    </row>
    <row r="26" spans="1:1" x14ac:dyDescent="0.2">
      <c r="A26" s="151"/>
    </row>
    <row r="27" spans="1:1" ht="15.75" x14ac:dyDescent="0.2">
      <c r="A27" s="152" t="s">
        <v>108</v>
      </c>
    </row>
    <row r="28" spans="1:1" ht="16.149999999999999" customHeight="1" x14ac:dyDescent="0.2">
      <c r="A28" s="142" t="s">
        <v>104</v>
      </c>
    </row>
    <row r="29" spans="1:1" ht="33" customHeight="1" x14ac:dyDescent="0.2">
      <c r="A29" s="142" t="s">
        <v>105</v>
      </c>
    </row>
    <row r="30" spans="1:1" x14ac:dyDescent="0.2">
      <c r="A30" s="140"/>
    </row>
    <row r="31" spans="1:1" ht="15.75" x14ac:dyDescent="0.2">
      <c r="A31" s="152" t="s">
        <v>107</v>
      </c>
    </row>
    <row r="32" spans="1:1" ht="25.5" x14ac:dyDescent="0.2">
      <c r="A32" s="142" t="s">
        <v>100</v>
      </c>
    </row>
    <row r="33" spans="1:1" ht="25.5" x14ac:dyDescent="0.2">
      <c r="A33" s="156" t="s">
        <v>106</v>
      </c>
    </row>
    <row r="35" spans="1:1" ht="15.75" x14ac:dyDescent="0.2">
      <c r="A35" s="152" t="s">
        <v>109</v>
      </c>
    </row>
    <row r="36" spans="1:1" ht="32.450000000000003" customHeight="1" x14ac:dyDescent="0.2">
      <c r="A36" s="142" t="s">
        <v>110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7D3AC79E614745A649217F8C0316D6" ma:contentTypeVersion="0" ma:contentTypeDescription="Create a new document." ma:contentTypeScope="" ma:versionID="c97d00b40a2e72055edf66be7cd6609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A9D4F2-8C6E-49EE-88DC-371717A3E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A668745-8F3D-4F3B-B52B-3BB80CD48C54}">
  <ds:schemaRef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ADD25CD9-10FA-40D5-843B-330FAF9C7E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Table of Contents</vt:lpstr>
      <vt:lpstr>Section A</vt:lpstr>
      <vt:lpstr>Section B</vt:lpstr>
      <vt:lpstr>Section C</vt:lpstr>
      <vt:lpstr>Section D,E,F</vt:lpstr>
      <vt:lpstr>Section A Appendix</vt:lpstr>
      <vt:lpstr>Section B Appendix</vt:lpstr>
      <vt:lpstr>Section C Appendix</vt:lpstr>
      <vt:lpstr>Notes about Report Populations</vt:lpstr>
      <vt:lpstr>'Section A'!Print_Area</vt:lpstr>
      <vt:lpstr>'Section A Appendix'!Print_Area</vt:lpstr>
      <vt:lpstr>'Section B'!Print_Area</vt:lpstr>
      <vt:lpstr>'Section B Appendix'!Print_Area</vt:lpstr>
      <vt:lpstr>'Section A'!Print_Titles</vt:lpstr>
      <vt:lpstr>'Section A Appendix'!Print_Titles</vt:lpstr>
      <vt:lpstr>'Section B Appendix'!Print_Titles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DFPS</dc:creator>
  <cp:lastModifiedBy>Briceno,Florence J (DFPS)</cp:lastModifiedBy>
  <cp:lastPrinted>2021-09-30T18:08:03Z</cp:lastPrinted>
  <dcterms:created xsi:type="dcterms:W3CDTF">2009-06-17T18:00:15Z</dcterms:created>
  <dcterms:modified xsi:type="dcterms:W3CDTF">2021-09-30T18:08:23Z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0x010100AD7D3AC79E614745A649217F8C0316D6</vt:lpwstr>
  </property>
</Properties>
</file>