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2570" windowHeight="10020" activeTab="3"/>
  </bookViews>
  <sheets>
    <sheet name="Section A" sheetId="1" r:id="rId1"/>
    <sheet name="Section A Appendix" sheetId="5" r:id="rId2"/>
    <sheet name="Section B" sheetId="4" r:id="rId3"/>
    <sheet name="Section B Appendix" sheetId="6" r:id="rId4"/>
    <sheet name="Section C" sheetId="8" r:id="rId5"/>
    <sheet name="Section D-F" sheetId="7" r:id="rId6"/>
    <sheet name="Sheet1" sheetId="9" r:id="rId7"/>
    <sheet name="Sheet2" sheetId="10" r:id="rId8"/>
  </sheets>
  <definedNames>
    <definedName name="_xlnm.Print_Area" localSheetId="0">'Section A'!$A$1:$R$21</definedName>
    <definedName name="_xlnm.Print_Area" localSheetId="1">'Section A Appendix'!$A$1:$AX$23</definedName>
    <definedName name="_xlnm.Print_Area" localSheetId="2">'Section B'!$A$1:$R$18</definedName>
    <definedName name="_xlnm.Print_Area" localSheetId="3">'Section B Appendix'!$A$1:$AX$20</definedName>
    <definedName name="_xlnm.Print_Titles" localSheetId="0">'Section A'!$A:$B,'Section A'!$1:$4</definedName>
    <definedName name="_xlnm.Print_Titles" localSheetId="1">'Section A Appendix'!$A:$B,'Section A Appendix'!$1:$3</definedName>
    <definedName name="_xlnm.Print_Titles" localSheetId="2">'Section B'!$A:$B,'Section B'!$1:$3</definedName>
    <definedName name="_xlnm.Print_Titles" localSheetId="3">'Section B Appendix'!$A:$B,'Section B Appendix'!$1:$3</definedName>
  </definedNames>
  <calcPr calcId="145621"/>
</workbook>
</file>

<file path=xl/calcChain.xml><?xml version="1.0" encoding="utf-8"?>
<calcChain xmlns="http://schemas.openxmlformats.org/spreadsheetml/2006/main">
  <c r="AX16" i="6" l="1"/>
  <c r="AO8" i="6" l="1"/>
  <c r="AR15" i="6" l="1"/>
  <c r="E17" i="7" l="1"/>
  <c r="E40" i="7"/>
  <c r="E64" i="7"/>
  <c r="Z9" i="6" l="1"/>
  <c r="AO10" i="6" l="1"/>
  <c r="AO11" i="6"/>
  <c r="AO12" i="6"/>
  <c r="AO14" i="6"/>
  <c r="AO16" i="6"/>
  <c r="AO17" i="6"/>
  <c r="AO18" i="6"/>
  <c r="AX13" i="6" l="1"/>
  <c r="AX17" i="6" l="1"/>
  <c r="R16" i="4" s="1"/>
  <c r="AF8" i="6" l="1"/>
  <c r="L7" i="4" s="1"/>
  <c r="Z8" i="6"/>
  <c r="J7" i="4" s="1"/>
  <c r="W8" i="6"/>
  <c r="I7" i="4" s="1"/>
  <c r="AC8" i="6"/>
  <c r="K7" i="4" s="1"/>
  <c r="O7" i="4"/>
  <c r="AI8" i="6"/>
  <c r="M7" i="4" s="1"/>
  <c r="O15" i="4" l="1"/>
  <c r="AL16" i="6"/>
  <c r="N15" i="4" s="1"/>
  <c r="AI16" i="6"/>
  <c r="M15" i="4" s="1"/>
  <c r="O5" i="4" l="1"/>
  <c r="G64" i="7" l="1"/>
  <c r="I63" i="7"/>
  <c r="I62" i="7"/>
  <c r="I61" i="7"/>
  <c r="I60" i="7"/>
  <c r="I59" i="7"/>
  <c r="C58" i="7"/>
  <c r="C57" i="7"/>
  <c r="C56" i="7"/>
  <c r="C55" i="7"/>
  <c r="C54" i="7"/>
  <c r="C53" i="7"/>
  <c r="G40" i="7"/>
  <c r="I39" i="7"/>
  <c r="I38" i="7"/>
  <c r="I37" i="7"/>
  <c r="I36" i="7"/>
  <c r="I35" i="7"/>
  <c r="C34" i="7"/>
  <c r="C33" i="7"/>
  <c r="C32" i="7"/>
  <c r="C31" i="7"/>
  <c r="C30" i="7"/>
  <c r="G17" i="7"/>
  <c r="I16" i="7"/>
  <c r="I15" i="7"/>
  <c r="I14" i="7"/>
  <c r="I13" i="7"/>
  <c r="I12" i="7"/>
  <c r="C11" i="7"/>
  <c r="C10" i="7"/>
  <c r="C9" i="7"/>
  <c r="C8" i="7"/>
  <c r="C7" i="7"/>
  <c r="I64" i="7" l="1"/>
  <c r="C17" i="7"/>
  <c r="C40" i="7"/>
  <c r="C64" i="7"/>
  <c r="I17" i="7"/>
  <c r="I40" i="7"/>
  <c r="AX16" i="5" l="1"/>
  <c r="AO16" i="5"/>
  <c r="O17" i="4"/>
  <c r="O16" i="4"/>
  <c r="O10" i="4"/>
  <c r="O9" i="4"/>
  <c r="O13" i="4"/>
  <c r="O11" i="4"/>
  <c r="R14" i="4"/>
  <c r="Q14" i="4"/>
  <c r="P14" i="4"/>
  <c r="O14" i="4"/>
  <c r="N14" i="4"/>
  <c r="M14" i="4"/>
  <c r="L14" i="4"/>
  <c r="K14" i="4"/>
  <c r="J14" i="4"/>
  <c r="I14" i="4"/>
  <c r="H14" i="4"/>
  <c r="G14" i="4"/>
  <c r="F14" i="4"/>
  <c r="E14" i="4"/>
  <c r="D14" i="4"/>
  <c r="C14" i="4"/>
  <c r="AX18" i="6" l="1"/>
  <c r="AX14" i="6"/>
  <c r="AX12" i="6"/>
  <c r="AX11" i="6"/>
  <c r="AX10" i="6"/>
  <c r="L6" i="4" l="1"/>
  <c r="K6" i="4"/>
  <c r="J6" i="4"/>
  <c r="J5" i="4"/>
  <c r="J8" i="4"/>
  <c r="J12" i="4"/>
  <c r="I6" i="4"/>
  <c r="H5" i="4"/>
  <c r="H6" i="4"/>
  <c r="H8" i="4"/>
  <c r="H12" i="4"/>
  <c r="G6" i="4"/>
  <c r="F6" i="4"/>
  <c r="E6" i="4"/>
  <c r="D6" i="4"/>
  <c r="C6" i="4"/>
  <c r="O6" i="4" l="1"/>
  <c r="O8" i="4"/>
  <c r="O12" i="4"/>
  <c r="N5" i="4"/>
  <c r="N6" i="4"/>
  <c r="N8" i="4"/>
  <c r="N12" i="4"/>
  <c r="M5" i="4"/>
  <c r="M6" i="4"/>
  <c r="M8" i="4"/>
  <c r="M12" i="4"/>
  <c r="R5" i="4"/>
  <c r="R6" i="4"/>
  <c r="R8" i="4"/>
  <c r="R12" i="4"/>
  <c r="Q5" i="4"/>
  <c r="Q6" i="4"/>
  <c r="Q8" i="4"/>
  <c r="P5" i="4"/>
  <c r="P6" i="4"/>
  <c r="P8" i="4"/>
  <c r="P12" i="4"/>
  <c r="R5" i="1"/>
  <c r="R6" i="1"/>
  <c r="R7" i="1"/>
  <c r="R8" i="1"/>
  <c r="R9" i="1"/>
  <c r="R10" i="1"/>
  <c r="R11" i="1"/>
  <c r="R12" i="1"/>
  <c r="R13" i="1"/>
  <c r="R14" i="1"/>
  <c r="R16" i="1"/>
  <c r="Q5" i="1"/>
  <c r="Q6" i="1"/>
  <c r="Q7" i="1"/>
  <c r="Q8" i="1"/>
  <c r="Q9" i="1"/>
  <c r="Q10" i="1"/>
  <c r="Q11" i="1"/>
  <c r="Q12" i="1"/>
  <c r="Q13" i="1"/>
  <c r="Q14" i="1"/>
  <c r="Q15" i="1"/>
  <c r="Q16" i="1"/>
  <c r="P5" i="1"/>
  <c r="P6" i="1"/>
  <c r="P7" i="1"/>
  <c r="P8" i="1"/>
  <c r="P9" i="1"/>
  <c r="P10" i="1"/>
  <c r="P11" i="1"/>
  <c r="P12" i="1"/>
  <c r="P13" i="1"/>
  <c r="P14" i="1"/>
  <c r="P15" i="1"/>
  <c r="P16" i="1"/>
  <c r="O8" i="1" l="1"/>
  <c r="O5" i="1" l="1"/>
  <c r="O6" i="1"/>
  <c r="O7" i="1"/>
  <c r="O9" i="1"/>
  <c r="O10" i="1"/>
  <c r="O11" i="1"/>
  <c r="O12" i="1"/>
  <c r="O13" i="1"/>
  <c r="O14" i="1"/>
  <c r="O16" i="1"/>
  <c r="N5" i="1" l="1"/>
  <c r="N6" i="1"/>
  <c r="N7" i="1"/>
  <c r="N8" i="1"/>
  <c r="N9" i="1"/>
  <c r="N10" i="1"/>
  <c r="N11" i="1"/>
  <c r="N12" i="1"/>
  <c r="N13" i="1"/>
  <c r="N14" i="1"/>
  <c r="N15" i="1"/>
  <c r="N16" i="1"/>
  <c r="C5" i="1" l="1"/>
  <c r="C6" i="1"/>
  <c r="C7" i="1"/>
  <c r="C8" i="1"/>
  <c r="C9" i="1"/>
  <c r="C10" i="1"/>
  <c r="C11" i="1"/>
  <c r="C12" i="1"/>
  <c r="C13" i="1"/>
  <c r="C14" i="1"/>
  <c r="C15" i="1"/>
  <c r="C16" i="1"/>
  <c r="D5" i="1"/>
  <c r="D6" i="1"/>
  <c r="D7" i="1"/>
  <c r="D8" i="1"/>
  <c r="D9" i="1"/>
  <c r="D10" i="1"/>
  <c r="D11" i="1"/>
  <c r="D12" i="1"/>
  <c r="D13" i="1"/>
  <c r="D14" i="1"/>
  <c r="D15" i="1"/>
  <c r="E5" i="1"/>
  <c r="E6" i="1"/>
  <c r="E7" i="1"/>
  <c r="E8" i="1"/>
  <c r="E9" i="1"/>
  <c r="E10" i="1"/>
  <c r="E11" i="1"/>
  <c r="E12" i="1"/>
  <c r="E13" i="1"/>
  <c r="E14" i="1"/>
  <c r="E15" i="1"/>
  <c r="E16" i="1"/>
  <c r="F5" i="1"/>
  <c r="F6" i="1"/>
  <c r="F7" i="1"/>
  <c r="F8" i="1"/>
  <c r="F9" i="1"/>
  <c r="F10" i="1"/>
  <c r="F11" i="1"/>
  <c r="F12" i="1"/>
  <c r="F13" i="1"/>
  <c r="F14" i="1"/>
  <c r="F15" i="1"/>
  <c r="G5" i="1"/>
  <c r="G6" i="1"/>
  <c r="G7" i="1"/>
  <c r="G8" i="1"/>
  <c r="G9" i="1"/>
  <c r="G10" i="1"/>
  <c r="G11" i="1"/>
  <c r="G12" i="1"/>
  <c r="G13" i="1"/>
  <c r="G14" i="1"/>
  <c r="G15" i="1"/>
  <c r="G16" i="1"/>
  <c r="H5" i="1"/>
  <c r="H6" i="1"/>
  <c r="H7" i="1"/>
  <c r="H8" i="1"/>
  <c r="H9" i="1"/>
  <c r="H10" i="1"/>
  <c r="H11" i="1"/>
  <c r="H12" i="1"/>
  <c r="H13" i="1"/>
  <c r="H14" i="1"/>
  <c r="H15" i="1"/>
  <c r="I5" i="1"/>
  <c r="I6" i="1"/>
  <c r="I7" i="1"/>
  <c r="I8" i="1"/>
  <c r="I9" i="1"/>
  <c r="I10" i="1"/>
  <c r="I11" i="1"/>
  <c r="I12" i="1"/>
  <c r="I13" i="1"/>
  <c r="I14" i="1"/>
  <c r="I15" i="1"/>
  <c r="I16" i="1"/>
  <c r="J5" i="1"/>
  <c r="J6" i="1"/>
  <c r="J7" i="1"/>
  <c r="J8" i="1"/>
  <c r="J9" i="1"/>
  <c r="J10" i="1"/>
  <c r="J11" i="1"/>
  <c r="J12" i="1"/>
  <c r="J13" i="1"/>
  <c r="J14" i="1"/>
  <c r="J15" i="1"/>
  <c r="M5" i="1" l="1"/>
  <c r="M6" i="1"/>
  <c r="M7" i="1"/>
  <c r="M8" i="1"/>
  <c r="M9" i="1"/>
  <c r="M10" i="1"/>
  <c r="M11" i="1"/>
  <c r="M12" i="1"/>
  <c r="M13" i="1"/>
  <c r="M14" i="1"/>
  <c r="M15" i="1"/>
  <c r="M16" i="1"/>
  <c r="L5" i="1"/>
  <c r="L6" i="1"/>
  <c r="L7" i="1"/>
  <c r="L8" i="1"/>
  <c r="L9" i="1"/>
  <c r="L10" i="1"/>
  <c r="L11" i="1"/>
  <c r="L12" i="1"/>
  <c r="L13" i="1"/>
  <c r="L14" i="1"/>
  <c r="L15" i="1"/>
  <c r="L16" i="1"/>
  <c r="K5" i="1"/>
  <c r="K6" i="1"/>
  <c r="K7" i="1"/>
  <c r="K8" i="1"/>
  <c r="K9" i="1"/>
  <c r="K10" i="1"/>
  <c r="K11" i="1"/>
  <c r="K12" i="1"/>
  <c r="K13" i="1"/>
  <c r="K14" i="1"/>
  <c r="K15" i="1"/>
  <c r="K16" i="1"/>
  <c r="Z17" i="5" l="1"/>
  <c r="J16" i="1" s="1"/>
  <c r="T17" i="5"/>
  <c r="H16" i="1" s="1"/>
  <c r="N17" i="5"/>
  <c r="F16" i="1" s="1"/>
  <c r="H17" i="5"/>
  <c r="D16" i="1" s="1"/>
  <c r="L5" i="4" l="1"/>
  <c r="L8" i="4"/>
  <c r="L12" i="4"/>
  <c r="F5" i="4"/>
  <c r="F8" i="4"/>
  <c r="F12" i="4"/>
  <c r="D5" i="4"/>
  <c r="D8" i="4"/>
  <c r="D12" i="4"/>
  <c r="K12" i="4" l="1"/>
  <c r="K8" i="4"/>
  <c r="K5" i="4"/>
  <c r="I5" i="4" l="1"/>
  <c r="G5" i="4"/>
  <c r="E5" i="4"/>
  <c r="C5" i="4"/>
  <c r="I12" i="4" l="1"/>
  <c r="G12" i="4"/>
  <c r="E12" i="4"/>
  <c r="C12" i="4"/>
  <c r="I8" i="4"/>
  <c r="G8" i="4"/>
  <c r="E8" i="4"/>
  <c r="C8" i="4"/>
</calcChain>
</file>

<file path=xl/sharedStrings.xml><?xml version="1.0" encoding="utf-8"?>
<sst xmlns="http://schemas.openxmlformats.org/spreadsheetml/2006/main" count="955" uniqueCount="134">
  <si>
    <t>02-01.05 OC</t>
  </si>
  <si>
    <t>02-01.06 OC</t>
  </si>
  <si>
    <t>% Children Re-entering 12 Months</t>
  </si>
  <si>
    <t>02-01.08 OC</t>
  </si>
  <si>
    <t>% Legal in 12 Months</t>
  </si>
  <si>
    <t>02-01.09 OC</t>
  </si>
  <si>
    <t>% Permanent in 18 Months</t>
  </si>
  <si>
    <t>02-01.10 OC</t>
  </si>
  <si>
    <t>% Conserved to Majority</t>
  </si>
  <si>
    <t>02-01.11 OC</t>
  </si>
  <si>
    <t>Avg Time Out-of-Home Care</t>
  </si>
  <si>
    <t>02-01.12 OC</t>
  </si>
  <si>
    <t>Median Stay in Foster Care</t>
  </si>
  <si>
    <t>02-01.13 OC</t>
  </si>
  <si>
    <t>% Children Reunified 12 Months</t>
  </si>
  <si>
    <t>02-01.14 OC</t>
  </si>
  <si>
    <t>% Adoptions Consummated 24 Months</t>
  </si>
  <si>
    <t>02-01.15 OC</t>
  </si>
  <si>
    <t xml:space="preserve">Median Length of Stay of Adoptions Consummated </t>
  </si>
  <si>
    <t>Number</t>
  </si>
  <si>
    <t>FY11</t>
  </si>
  <si>
    <t>FY10</t>
  </si>
  <si>
    <t>Statewide</t>
  </si>
  <si>
    <t>n/a</t>
  </si>
  <si>
    <t>Average Monthly # Removals</t>
  </si>
  <si>
    <t>#</t>
  </si>
  <si>
    <t>3b</t>
  </si>
  <si>
    <t>% cases where all siblings are placed together (on last day of performance period)</t>
  </si>
  <si>
    <t>4b</t>
  </si>
  <si>
    <t>% 17 year old youth who have completed PAL Life Skills Training</t>
  </si>
  <si>
    <t>% children in foster care placed in foster family home (on last day of reporting period)</t>
  </si>
  <si>
    <t>Performance Measure Name</t>
  </si>
  <si>
    <t>% With Two or Fewer Placements</t>
  </si>
  <si>
    <t>Num</t>
  </si>
  <si>
    <t>Den</t>
  </si>
  <si>
    <t>%</t>
  </si>
  <si>
    <t>Rate</t>
  </si>
  <si>
    <t xml:space="preserve">** Differences in how CAPPS handles certain terminations, such as transfers to another HHSC entity, compared to the way they were handled in the days of HHSAS, makes it impractical to expect the two results taken from the two different configurations of AccessHR to match perfectly.  Before CAPPS was introduced, the records of employees who transferred from DFPS to another HHSC agency (including HHSC itself) were “lost” to DFPS analysts such that DFPS would no longer have access to that employee’s personnel record, which includes training and graduation data.  This issue was “corrected” with the implementation of CAPPS, but corrections were not made that retroactively fixed issues that has been a standard part of HHSAS operations.  As a result, there is a difference of approximately 2.4% between the retention rate produced at the close of FY10 from HHSAS and the results produced today using CAPPS data.  </t>
  </si>
  <si>
    <t>02-01.16 OC**</t>
  </si>
  <si>
    <t>% children who do not experience abuse/neglect, or exploitation while placed with the SSCC*</t>
  </si>
  <si>
    <t>% With Two or Fewer Placements within 12 Mos.</t>
  </si>
  <si>
    <t>SSCC 2/9</t>
  </si>
  <si>
    <t>SSCC 3B</t>
  </si>
  <si>
    <t>FY14</t>
  </si>
  <si>
    <t>Region 3B*</t>
  </si>
  <si>
    <t>*Region 3B consists of Tarrant, Erath, Somervell, Hood, Palo Pinto, Johnson and Parker Counties.</t>
  </si>
  <si>
    <t xml:space="preserve">**Differences in how CAPPS handles certain terminations, such as transfers to another HHSC entity, compared to the way they were handled in the days of HHSAS, makes it impractical to expect the two results taken from the two different configurations of AccessHR to match perfectly.  Before CAPPS was introduced, the records of employees who transferred from DFPS to another HHSC agency (including HHSC itself) were “lost” to DFPS analysts such that DFPS would no longer have access to that employee’s personnel record, which includes training and graduation data.  This issue was “corrected” with the implementation of CAPPS, but corrections were not made that retroactively fixed issues that has been a standard part of HHSAS operations.  As a result, there is a difference of approximately 2.4% between the retention rate produced at the close of FY10 from HHSAS and the results produced today using CAPPS data.  </t>
  </si>
  <si>
    <t>*Region 3B consists of Tarrant, Erath, Somervell, Hood, Palo Pinto, Johnson &amp; Parker Counties.</t>
  </si>
  <si>
    <t>% of Children who have two or fewer SSCC placements during a two-year performance window</t>
  </si>
  <si>
    <t>Turnover Rate (non-SSCC = CPS)</t>
  </si>
  <si>
    <t>FY15</t>
  </si>
  <si>
    <t>FY16 Q1 YTD</t>
  </si>
  <si>
    <t>FY12</t>
  </si>
  <si>
    <t>FY13</t>
  </si>
  <si>
    <t>SSCC 3B*</t>
  </si>
  <si>
    <t>Legacy 3B*</t>
  </si>
  <si>
    <t>Rider 25 - Section B Appendix
February 2016 Submission</t>
  </si>
  <si>
    <t>Rider 25 - Section A
February 2016 Submission</t>
  </si>
  <si>
    <t>Rider 25 - Section B 
February 2016 Submission</t>
  </si>
  <si>
    <t>Rider 25 - Section A Appendix
February 2016 Submission</t>
  </si>
  <si>
    <t>3a</t>
  </si>
  <si>
    <t>3c</t>
  </si>
  <si>
    <t>3d</t>
  </si>
  <si>
    <t>4a</t>
  </si>
  <si>
    <t>% 17 year old youth turning 18 who have completed PAL Life Skills Training</t>
  </si>
  <si>
    <t>4c</t>
  </si>
  <si>
    <t>6a</t>
  </si>
  <si>
    <t>Percent of children age 10 or older who participated in the development of a service plan that was approved</t>
  </si>
  <si>
    <t>6b</t>
  </si>
  <si>
    <t>6c</t>
  </si>
  <si>
    <t>Percent of children age 10 or older who attended their court hearings</t>
  </si>
  <si>
    <t>Percent of children in foster care who have at least monthly personal contact with each sibling in foster care**</t>
  </si>
  <si>
    <t>Section D.</t>
  </si>
  <si>
    <t>Report DFPS Foster Care Redesign Expenditures (All Funds) For AY 2014</t>
  </si>
  <si>
    <t>DFPS/HHSC</t>
  </si>
  <si>
    <t xml:space="preserve">Total </t>
  </si>
  <si>
    <t>Daily foster care payments</t>
  </si>
  <si>
    <t>Foster Care Support Capacity Building</t>
  </si>
  <si>
    <t>(B.1.3)</t>
  </si>
  <si>
    <t>Day Care (Foster Only)</t>
  </si>
  <si>
    <t>CPS Purchased</t>
  </si>
  <si>
    <t>(B.1.6)</t>
  </si>
  <si>
    <t>Purchased Adoptions</t>
  </si>
  <si>
    <t>Services by</t>
  </si>
  <si>
    <t>(B.1.8)</t>
  </si>
  <si>
    <t>PAL (Life Skills)</t>
  </si>
  <si>
    <t>Strategy</t>
  </si>
  <si>
    <t>(B.1.10)</t>
  </si>
  <si>
    <t>Other CPS Purchased</t>
  </si>
  <si>
    <t>Other Payments (Start Up)</t>
  </si>
  <si>
    <t>Consulting Services</t>
  </si>
  <si>
    <t>Procurement</t>
  </si>
  <si>
    <t>Information Technology</t>
  </si>
  <si>
    <t>Other Administration (DFPS Staff Costs &amp; Resource Tran)</t>
  </si>
  <si>
    <t>(Staffing)</t>
  </si>
  <si>
    <t>(R. Tran)</t>
  </si>
  <si>
    <t>Note: Other Administration includes salary, travel and overhead for Foster Care Redesign Staff and the resource transfer amounts.</t>
  </si>
  <si>
    <t>Note:  Costs shown in B.1.8 only includes costs for Preparation for Adult Living (PAL) life skills services.  Costs shown in B.1.10</t>
  </si>
  <si>
    <t>only include PAC 20300 for utilization management for level of need determinations.</t>
  </si>
  <si>
    <t>Section E.</t>
  </si>
  <si>
    <t>Report DFPS Foster Care Redesign Projections (All Funds) For AY 2015</t>
  </si>
  <si>
    <t>Consulting services</t>
  </si>
  <si>
    <t>Information technology</t>
  </si>
  <si>
    <t>Note: Other Payments includes a startup cost transfer from federal CAPTA funds</t>
  </si>
  <si>
    <t>Note: Other Administration includes salary, travel and overhead for DFPS staff assigned full time to the FCR project.</t>
  </si>
  <si>
    <t>Note:  Costs shown in B.1.8 only includes costs for Preparation for Adult Living (PAL) life skills services.</t>
  </si>
  <si>
    <t>R. Tran = Resource Transfer</t>
  </si>
  <si>
    <t>Section F.</t>
  </si>
  <si>
    <t>Report DFPS Foster Care Redesign Projections (All Funds) For AY 2016</t>
  </si>
  <si>
    <t>(B.1.4)</t>
  </si>
  <si>
    <t>(B.1.7)</t>
  </si>
  <si>
    <t>Substance Abuse (243, 244, 248)</t>
  </si>
  <si>
    <t>Report SSCC Performance Measures Statewide and by Region/SSCC</t>
  </si>
  <si>
    <t>Report LBB Performance Measures Statewide and by Region/SSCC, starting with FY 2010</t>
  </si>
  <si>
    <t>Not all measures can be reported on for SSCC placements and will be designated as "n/a".</t>
  </si>
  <si>
    <t>Section C.</t>
  </si>
  <si>
    <t>SSCC Organization, Network and Provider Payments</t>
  </si>
  <si>
    <t xml:space="preserve">ACH Child and Family Services has implemented the Our Community-Our Kids (OCOK) model.  Under this model ACH delivers a limited number of services itself and manages and oversees a network of providers to deliver the full continuum. The OCOK model embodies a strong community engagement strategy that it has successfully used to increase bed capacity wthin its network and support least restrictive placement settings.  The model is more nimble than the legacy system enabling course corrections such as adapting its recruitment and payment model to secure providers with specific therapeutic expertise in response to an immediate need.  </t>
  </si>
  <si>
    <t>The ACH organizational structures assumed the IT, intake and placement, utilization management, quality assurance, data management, and contracting and oversight functions for the SSCC's system of care.  For all reimbursable services provided through the ACH network, ACH is paid directly by the state.  The contracted service providers in the ACH networks are paid by ACH.  DFPS ensures payments and payment processes meet all statutory requirements, rules, and policies.</t>
  </si>
  <si>
    <t>ACH Our Community Our Kids</t>
  </si>
  <si>
    <t>* Region 3B consists of Tarrant, Erath, Somervell, Hood, Palo Pinto, Johnson and Parker Counties.</t>
  </si>
  <si>
    <t>Percent of children placed within 50 miles of their home **</t>
  </si>
  <si>
    <t>Percent of children in foster care with at least one monthly personal contact with family member***</t>
  </si>
  <si>
    <t>Percent of children in foster care who have at least monthly personal contact with each sibling in foster care***</t>
  </si>
  <si>
    <t>Percent of youth in foster care who have a regular job at some time during the year***</t>
  </si>
  <si>
    <t>Percent of youth 16 or older who have a driver's license or state id card (on last day of performance period)***</t>
  </si>
  <si>
    <t>Percent of children who participated in at least one discussion about placement options***</t>
  </si>
  <si>
    <t>Percent of children placed within 50 miles of their home (six month measure)**</t>
  </si>
  <si>
    <t>% children who do not experience abuse/neglect, or exploitation while placed with the SSCC</t>
  </si>
  <si>
    <t>Percent of children age 10 or older who attended their court hearings***</t>
  </si>
  <si>
    <t>** Performance measure geolocating conducted by Kempe Center; data is children who entered care and were still in care as of 8/31 from FY13 forward</t>
  </si>
  <si>
    <t xml:space="preserve">*** SSCC self report through Performance Management Evaluation Tool (PMET) data submission. 4a and 4c FY15 data is quarter 3 and 4 only, 6b is quarter 4 only due to new data collection methodology. </t>
  </si>
  <si>
    <t xml:space="preserve">*** SSCC self report through Performance Management Evaluation Tool (PMET) data submission. 3b SSCC 4a and 4c FY15 data is quarter 3 and 4 only, 6b is quarter 4 only due to new data collection methodology.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</si>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</sst>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3" formatCode="_(* #,##0.00_);_(* \(#,##0.00\);_(* &quot;-&quot;??_);_(@_)"/>
    <numFmt numFmtId="164" formatCode="#,##0.0"/>
    <numFmt numFmtId="165" formatCode="0.0%"/>
    <numFmt numFmtId="166" formatCode="0.0"/>
  </numFmts>
  <fonts count="24">
    <font>
      <sz val="10"/>
      <name val="Arial"/>
    </font>
    <font>
      <sz val="10"/>
      <color theme="1"/>
      <name val="Arial"/>
      <family val="2"/>
    </font>
    <font>
      <sz val="10"/>
      <color theme="1"/>
      <name val="Arial"/>
      <family val="2"/>
    </font>
    <font>
      <sz val="10"/>
      <color theme="1"/>
      <name val="Arial"/>
      <family val="2"/>
    </font>
    <font>
      <sz val="8"/>
      <name val="Tahoma"/>
      <family val="2"/>
    </font>
    <font>
      <sz val="8"/>
      <name val="Arial"/>
      <family val="2"/>
    </font>
    <font>
      <b/>
      <sz val="9"/>
      <name val="Tahoma"/>
      <family val="2"/>
    </font>
    <font>
      <b/>
      <sz val="14"/>
      <name val="Arial"/>
      <family val="2"/>
    </font>
    <font>
      <b/>
      <sz val="8"/>
      <name val="Tahoma"/>
      <family val="2"/>
    </font>
    <font>
      <sz val="10"/>
      <name val="Arial"/>
      <family val="2"/>
    </font>
    <font>
      <sz val="8"/>
      <color theme="1"/>
      <name val="Tahoma"/>
      <family val="2"/>
    </font>
    <font>
      <sz val="10"/>
      <name val="Arial"/>
      <family val="2"/>
    </font>
    <font>
      <sz val="10"/>
      <name val="Arial"/>
      <family val="2"/>
    </font>
    <font>
      <b/>
      <sz val="10"/>
      <color theme="1"/>
      <name val="Arial"/>
      <family val="2"/>
    </font>
    <font>
      <sz val="10"/>
      <name val="Times New Roman"/>
      <family val="1"/>
    </font>
    <font>
      <sz val="11"/>
      <color rgb="FF1F497D"/>
      <name val="Calibri"/>
      <family val="2"/>
    </font>
    <font>
      <b/>
      <u/>
      <sz val="11"/>
      <color theme="1"/>
      <name val="Arial"/>
      <family val="2"/>
    </font>
    <font>
      <sz val="9"/>
      <color theme="1"/>
      <name val="Arial"/>
      <family val="2"/>
    </font>
    <font>
      <b/>
      <sz val="11"/>
      <color theme="1"/>
      <name val="Arial"/>
      <family val="2"/>
    </font>
    <font>
      <b/>
      <sz val="9"/>
      <color theme="1"/>
      <name val="Arial"/>
      <family val="2"/>
    </font>
    <font>
      <b/>
      <sz val="10"/>
      <name val="Arial"/>
      <family val="2"/>
    </font>
    <font>
      <b/>
      <sz val="12"/>
      <name val="Arial"/>
      <family val="2"/>
    </font>
    <font>
      <b/>
      <u/>
      <sz val="10"/>
      <name val="Arial"/>
      <family val="2"/>
    </font>
    <font>
      <u/>
      <sz val="10"/>
      <name val="Arial"/>
      <family val="2"/>
    </font>
  </fonts>
  <fills count="6">
    <fill>
      <patternFill patternType="none"/>
    </fill>
    <fill>
      <patternFill patternType="gray125"/>
    </fill>
    <fill>
      <patternFill patternType="solid">
        <fgColor indexed="21"/>
        <bgColor indexed="64"/>
      </patternFill>
    </fill>
    <fill>
      <patternFill patternType="solid">
        <fgColor indexed="41"/>
        <bgColor indexed="64"/>
      </patternFill>
    </fill>
    <fill>
      <patternFill patternType="solid">
        <fgColor theme="0"/>
        <bgColor indexed="64"/>
      </patternFill>
    </fill>
    <fill>
      <patternFill patternType="solid">
        <fgColor theme="4" tint="0.59999389629810485"/>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s>
  <cellStyleXfs count="18">
    <xf numFmtId="0" fontId="0" fillId="0" borderId="0"/>
    <xf numFmtId="0" fontId="9" fillId="0" borderId="0"/>
    <xf numFmtId="0" fontId="3" fillId="0" borderId="0"/>
    <xf numFmtId="0" fontId="11" fillId="0" borderId="0"/>
    <xf numFmtId="0" fontId="2" fillId="0" borderId="0"/>
    <xf numFmtId="0" fontId="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cellStyleXfs>
  <cellXfs count="203">
    <xf numFmtId="0" fontId="0" fillId="0" borderId="0" xfId="0"/>
    <xf numFmtId="38" fontId="4" fillId="2" borderId="1" xfId="0" applyNumberFormat="1" applyFont="1" applyFill="1" applyBorder="1" applyAlignment="1">
      <alignment horizontal="left" vertical="top" wrapText="1"/>
    </xf>
    <xf numFmtId="38" fontId="4" fillId="2" borderId="2" xfId="0" applyNumberFormat="1" applyFont="1" applyFill="1" applyBorder="1" applyAlignment="1">
      <alignment horizontal="left" vertical="top"/>
    </xf>
    <xf numFmtId="0" fontId="0" fillId="0" borderId="0" xfId="0" applyAlignment="1">
      <alignment horizontal="left"/>
    </xf>
    <xf numFmtId="38" fontId="4" fillId="2" borderId="2" xfId="0" applyNumberFormat="1" applyFont="1" applyFill="1" applyBorder="1" applyAlignment="1">
      <alignment horizontal="left" vertical="top" wrapText="1"/>
    </xf>
    <xf numFmtId="38" fontId="6" fillId="3" borderId="2" xfId="0" applyNumberFormat="1" applyFont="1" applyFill="1" applyBorder="1" applyAlignment="1">
      <alignment horizontal="center" wrapText="1"/>
    </xf>
    <xf numFmtId="0" fontId="4" fillId="0" borderId="2" xfId="0" applyFont="1" applyFill="1" applyBorder="1" applyAlignment="1">
      <alignment horizontal="left" vertical="top" wrapText="1"/>
    </xf>
    <xf numFmtId="38" fontId="6" fillId="3" borderId="2" xfId="0" applyNumberFormat="1" applyFont="1" applyFill="1" applyBorder="1" applyAlignment="1">
      <alignment horizontal="center" wrapText="1"/>
    </xf>
    <xf numFmtId="165" fontId="4" fillId="0" borderId="2"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38" fontId="8" fillId="3" borderId="2" xfId="0" applyNumberFormat="1" applyFont="1" applyFill="1" applyBorder="1" applyAlignment="1">
      <alignment horizontal="center" wrapText="1"/>
    </xf>
    <xf numFmtId="0" fontId="4" fillId="0" borderId="2" xfId="0" applyFont="1" applyFill="1" applyBorder="1" applyAlignment="1">
      <alignment horizontal="right" vertical="top" wrapText="1"/>
    </xf>
    <xf numFmtId="0" fontId="0" fillId="0" borderId="0" xfId="0" applyFill="1"/>
    <xf numFmtId="0" fontId="5" fillId="0" borderId="0" xfId="0" applyFont="1" applyAlignment="1">
      <alignment horizontal="left"/>
    </xf>
    <xf numFmtId="0" fontId="0" fillId="0" borderId="0" xfId="0" applyAlignment="1"/>
    <xf numFmtId="0" fontId="5" fillId="0" borderId="0" xfId="0" applyFont="1" applyAlignment="1"/>
    <xf numFmtId="0" fontId="4" fillId="0" borderId="2" xfId="0" applyFont="1" applyFill="1" applyBorder="1" applyAlignment="1">
      <alignment horizontal="left" vertical="top"/>
    </xf>
    <xf numFmtId="166" fontId="4" fillId="0" borderId="2" xfId="0" applyNumberFormat="1" applyFont="1" applyFill="1" applyBorder="1" applyAlignment="1">
      <alignment horizontal="right" wrapText="1"/>
    </xf>
    <xf numFmtId="164" fontId="4" fillId="0" borderId="2" xfId="0" applyNumberFormat="1" applyFont="1" applyFill="1" applyBorder="1" applyAlignment="1">
      <alignment horizontal="right" wrapText="1"/>
    </xf>
    <xf numFmtId="166" fontId="4" fillId="0" borderId="2" xfId="0" applyNumberFormat="1" applyFont="1" applyFill="1" applyBorder="1" applyAlignment="1">
      <alignment horizontal="left" vertical="top"/>
    </xf>
    <xf numFmtId="166" fontId="0" fillId="0" borderId="0" xfId="0" applyNumberFormat="1" applyFill="1"/>
    <xf numFmtId="3" fontId="4" fillId="0" borderId="2" xfId="1" applyNumberFormat="1" applyFont="1" applyFill="1" applyBorder="1" applyAlignment="1">
      <alignment horizontal="right" wrapText="1"/>
    </xf>
    <xf numFmtId="166" fontId="4" fillId="0" borderId="2" xfId="1" applyNumberFormat="1" applyFont="1" applyFill="1" applyBorder="1" applyAlignment="1">
      <alignment horizontal="right" wrapText="1"/>
    </xf>
    <xf numFmtId="3" fontId="10" fillId="0" borderId="2" xfId="0" applyNumberFormat="1" applyFont="1" applyFill="1" applyBorder="1" applyAlignment="1">
      <alignment horizontal="right" wrapText="1"/>
    </xf>
    <xf numFmtId="165" fontId="10" fillId="0" borderId="2" xfId="0" applyNumberFormat="1" applyFont="1" applyFill="1" applyBorder="1" applyAlignment="1">
      <alignment horizontal="right" wrapText="1"/>
    </xf>
    <xf numFmtId="0" fontId="0" fillId="0" borderId="0" xfId="0" applyAlignment="1">
      <alignment vertical="top" wrapText="1"/>
    </xf>
    <xf numFmtId="0" fontId="5" fillId="0" borderId="0" xfId="0" applyFont="1"/>
    <xf numFmtId="0" fontId="5" fillId="0" borderId="0" xfId="0" applyFont="1" applyAlignment="1">
      <alignment wrapText="1"/>
    </xf>
    <xf numFmtId="0" fontId="7" fillId="0" borderId="3" xfId="0" applyFont="1" applyBorder="1" applyAlignment="1">
      <alignment vertical="center"/>
    </xf>
    <xf numFmtId="165" fontId="4" fillId="0" borderId="2" xfId="3" applyNumberFormat="1" applyFont="1" applyFill="1" applyBorder="1" applyAlignment="1">
      <alignment horizontal="right" wrapText="1"/>
    </xf>
    <xf numFmtId="3" fontId="4" fillId="0" borderId="2" xfId="3" applyNumberFormat="1" applyFont="1" applyFill="1" applyBorder="1" applyAlignment="1">
      <alignment horizontal="right" wrapText="1"/>
    </xf>
    <xf numFmtId="3" fontId="10" fillId="0" borderId="2" xfId="3" applyNumberFormat="1" applyFont="1" applyFill="1" applyBorder="1" applyAlignment="1">
      <alignment horizontal="right" wrapText="1"/>
    </xf>
    <xf numFmtId="165" fontId="10" fillId="0" borderId="2" xfId="3" applyNumberFormat="1" applyFont="1" applyFill="1" applyBorder="1" applyAlignment="1">
      <alignment horizontal="right" wrapText="1"/>
    </xf>
    <xf numFmtId="0" fontId="9" fillId="0" borderId="0" xfId="0" applyFont="1" applyFill="1"/>
    <xf numFmtId="38" fontId="4" fillId="2" borderId="6" xfId="0" applyNumberFormat="1" applyFont="1" applyFill="1" applyBorder="1" applyAlignment="1">
      <alignment horizontal="left" vertical="top" wrapText="1"/>
    </xf>
    <xf numFmtId="38" fontId="8" fillId="3" borderId="6" xfId="0" applyNumberFormat="1" applyFont="1" applyFill="1" applyBorder="1" applyAlignment="1">
      <alignment horizontal="center" wrapText="1"/>
    </xf>
    <xf numFmtId="3" fontId="4" fillId="0" borderId="6" xfId="0" applyNumberFormat="1" applyFont="1" applyFill="1" applyBorder="1" applyAlignment="1">
      <alignment horizontal="right" wrapText="1"/>
    </xf>
    <xf numFmtId="38" fontId="8" fillId="3" borderId="4" xfId="0" applyNumberFormat="1" applyFont="1" applyFill="1" applyBorder="1" applyAlignment="1">
      <alignment horizontal="center" wrapText="1"/>
    </xf>
    <xf numFmtId="3" fontId="4" fillId="0" borderId="4" xfId="0" applyNumberFormat="1" applyFont="1" applyFill="1" applyBorder="1" applyAlignment="1">
      <alignment horizontal="right" wrapText="1"/>
    </xf>
    <xf numFmtId="38" fontId="4" fillId="2" borderId="8" xfId="0" applyNumberFormat="1" applyFont="1" applyFill="1" applyBorder="1" applyAlignment="1">
      <alignment horizontal="left" vertical="top" wrapText="1"/>
    </xf>
    <xf numFmtId="38" fontId="8" fillId="3" borderId="8" xfId="0" applyNumberFormat="1" applyFont="1" applyFill="1" applyBorder="1" applyAlignment="1">
      <alignment horizontal="center" wrapText="1"/>
    </xf>
    <xf numFmtId="165" fontId="4" fillId="0" borderId="8" xfId="0" applyNumberFormat="1" applyFont="1" applyFill="1" applyBorder="1" applyAlignment="1">
      <alignment horizontal="right" wrapText="1"/>
    </xf>
    <xf numFmtId="164" fontId="4" fillId="0" borderId="8" xfId="0" applyNumberFormat="1" applyFont="1" applyFill="1" applyBorder="1" applyAlignment="1">
      <alignment horizontal="right" wrapText="1"/>
    </xf>
    <xf numFmtId="166" fontId="4" fillId="0" borderId="6"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166" fontId="4" fillId="0" borderId="8" xfId="1" applyNumberFormat="1" applyFont="1" applyFill="1" applyBorder="1" applyAlignment="1">
      <alignment horizontal="right" wrapText="1"/>
    </xf>
    <xf numFmtId="3" fontId="10" fillId="0" borderId="6" xfId="0" applyNumberFormat="1" applyFont="1" applyFill="1" applyBorder="1" applyAlignment="1">
      <alignment horizontal="right" wrapText="1"/>
    </xf>
    <xf numFmtId="165" fontId="10" fillId="0" borderId="8" xfId="3" applyNumberFormat="1" applyFont="1" applyFill="1" applyBorder="1" applyAlignment="1">
      <alignment horizontal="right" wrapText="1"/>
    </xf>
    <xf numFmtId="3" fontId="4" fillId="0" borderId="8" xfId="0" applyNumberFormat="1" applyFont="1" applyFill="1" applyBorder="1" applyAlignment="1">
      <alignment horizontal="right" wrapText="1"/>
    </xf>
    <xf numFmtId="38" fontId="6" fillId="3" borderId="8" xfId="0" applyNumberFormat="1" applyFont="1" applyFill="1" applyBorder="1" applyAlignment="1">
      <alignment horizontal="center" wrapText="1"/>
    </xf>
    <xf numFmtId="0" fontId="4" fillId="0" borderId="8" xfId="0" applyFont="1" applyFill="1" applyBorder="1" applyAlignment="1">
      <alignment horizontal="left" vertical="top" wrapText="1"/>
    </xf>
    <xf numFmtId="166" fontId="4" fillId="0" borderId="8" xfId="0" applyNumberFormat="1" applyFont="1" applyFill="1" applyBorder="1" applyAlignment="1">
      <alignment horizontal="left" vertical="top" wrapText="1"/>
    </xf>
    <xf numFmtId="3" fontId="4" fillId="0" borderId="6" xfId="3" applyNumberFormat="1" applyFont="1" applyFill="1" applyBorder="1" applyAlignment="1">
      <alignment horizontal="right" wrapText="1"/>
    </xf>
    <xf numFmtId="38" fontId="6" fillId="3" borderId="8" xfId="0" applyNumberFormat="1" applyFont="1" applyFill="1" applyBorder="1" applyAlignment="1">
      <alignment horizontal="center" wrapText="1"/>
    </xf>
    <xf numFmtId="0" fontId="4" fillId="0" borderId="1" xfId="0" applyFont="1" applyFill="1" applyBorder="1" applyAlignment="1">
      <alignment horizontal="left" vertical="top" wrapText="1"/>
    </xf>
    <xf numFmtId="38" fontId="6" fillId="3" borderId="6" xfId="0" applyNumberFormat="1" applyFont="1" applyFill="1" applyBorder="1" applyAlignment="1">
      <alignment horizontal="center" wrapText="1"/>
    </xf>
    <xf numFmtId="165" fontId="4" fillId="0" borderId="6" xfId="0" applyNumberFormat="1" applyFont="1" applyFill="1" applyBorder="1" applyAlignment="1">
      <alignment horizontal="right" vertical="top" wrapText="1"/>
    </xf>
    <xf numFmtId="165" fontId="4" fillId="0" borderId="8"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8" xfId="0" applyNumberFormat="1" applyFont="1" applyFill="1" applyBorder="1" applyAlignment="1">
      <alignment horizontal="right" vertical="top" wrapText="1"/>
    </xf>
    <xf numFmtId="166" fontId="4" fillId="0" borderId="6" xfId="0" applyNumberFormat="1" applyFont="1" applyFill="1" applyBorder="1" applyAlignment="1">
      <alignment horizontal="right" vertical="top" wrapText="1"/>
    </xf>
    <xf numFmtId="166" fontId="4" fillId="0" borderId="8" xfId="0" applyNumberFormat="1" applyFont="1" applyFill="1" applyBorder="1" applyAlignment="1">
      <alignment horizontal="right" vertical="top" wrapText="1"/>
    </xf>
    <xf numFmtId="3" fontId="4" fillId="0" borderId="6" xfId="0" applyNumberFormat="1" applyFont="1" applyFill="1" applyBorder="1" applyAlignment="1">
      <alignment horizontal="right" vertical="top" wrapText="1"/>
    </xf>
    <xf numFmtId="3" fontId="4" fillId="0" borderId="8" xfId="0" applyNumberFormat="1" applyFont="1" applyFill="1" applyBorder="1" applyAlignment="1">
      <alignment horizontal="right" vertical="top" wrapText="1"/>
    </xf>
    <xf numFmtId="165" fontId="4" fillId="0" borderId="6" xfId="0" applyNumberFormat="1" applyFont="1" applyFill="1" applyBorder="1" applyAlignment="1">
      <alignment horizontal="right" wrapText="1"/>
    </xf>
    <xf numFmtId="38" fontId="6" fillId="3" borderId="2" xfId="0" applyNumberFormat="1" applyFont="1" applyFill="1" applyBorder="1" applyAlignment="1">
      <alignment horizontal="center" wrapText="1"/>
    </xf>
    <xf numFmtId="38" fontId="6" fillId="3" borderId="1" xfId="0" applyNumberFormat="1" applyFont="1" applyFill="1" applyBorder="1" applyAlignment="1">
      <alignment horizontal="center" wrapText="1"/>
    </xf>
    <xf numFmtId="38" fontId="6" fillId="3" borderId="6" xfId="0" applyNumberFormat="1" applyFont="1" applyFill="1" applyBorder="1" applyAlignment="1">
      <alignment horizontal="center" wrapText="1"/>
    </xf>
    <xf numFmtId="38" fontId="6" fillId="3" borderId="8" xfId="0" applyNumberFormat="1" applyFont="1" applyFill="1" applyBorder="1" applyAlignment="1">
      <alignment horizontal="center" wrapText="1"/>
    </xf>
    <xf numFmtId="0" fontId="7" fillId="0" borderId="0" xfId="0" applyFont="1" applyBorder="1" applyAlignment="1">
      <alignment horizontal="center" vertical="center"/>
    </xf>
    <xf numFmtId="38" fontId="6" fillId="3" borderId="6" xfId="0" applyNumberFormat="1" applyFont="1" applyFill="1" applyBorder="1" applyAlignment="1">
      <alignment horizontal="center" wrapText="1"/>
    </xf>
    <xf numFmtId="38" fontId="6" fillId="3" borderId="2" xfId="0" applyNumberFormat="1" applyFont="1" applyFill="1" applyBorder="1" applyAlignment="1">
      <alignment horizontal="center" wrapText="1"/>
    </xf>
    <xf numFmtId="0" fontId="5" fillId="0" borderId="0" xfId="0" applyFont="1" applyAlignment="1">
      <alignment horizontal="left" vertical="top" wrapText="1"/>
    </xf>
    <xf numFmtId="38" fontId="6" fillId="3" borderId="8" xfId="0" applyNumberFormat="1" applyFont="1" applyFill="1" applyBorder="1" applyAlignment="1">
      <alignment horizontal="center" wrapText="1"/>
    </xf>
    <xf numFmtId="0" fontId="5" fillId="0" borderId="0" xfId="0" applyFont="1" applyAlignment="1">
      <alignment vertical="top" wrapText="1"/>
    </xf>
    <xf numFmtId="0" fontId="5" fillId="0" borderId="0" xfId="0" applyFont="1" applyAlignment="1">
      <alignment vertical="top"/>
    </xf>
    <xf numFmtId="164" fontId="4" fillId="0" borderId="8" xfId="0" applyNumberFormat="1" applyFont="1" applyFill="1" applyBorder="1" applyAlignment="1">
      <alignment horizontal="right" wrapText="1"/>
    </xf>
    <xf numFmtId="166" fontId="4" fillId="0" borderId="6"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38" fontId="6" fillId="3" borderId="6" xfId="0" applyNumberFormat="1" applyFont="1" applyFill="1" applyBorder="1" applyAlignment="1">
      <alignment horizontal="center" wrapText="1"/>
    </xf>
    <xf numFmtId="38" fontId="6" fillId="3" borderId="2" xfId="0" applyNumberFormat="1" applyFont="1" applyFill="1" applyBorder="1" applyAlignment="1">
      <alignment horizontal="center" wrapText="1"/>
    </xf>
    <xf numFmtId="38" fontId="6" fillId="3" borderId="8" xfId="0" applyNumberFormat="1" applyFont="1" applyFill="1" applyBorder="1" applyAlignment="1">
      <alignment horizontal="center" wrapText="1"/>
    </xf>
    <xf numFmtId="0" fontId="0" fillId="0" borderId="0" xfId="0"/>
    <xf numFmtId="0" fontId="9" fillId="0" borderId="0" xfId="0" applyFont="1"/>
    <xf numFmtId="0" fontId="5" fillId="0" borderId="0" xfId="0" applyFont="1" applyFill="1" applyBorder="1"/>
    <xf numFmtId="0" fontId="0" fillId="0" borderId="0" xfId="0"/>
    <xf numFmtId="166" fontId="4" fillId="0" borderId="2" xfId="0" applyNumberFormat="1" applyFont="1" applyFill="1" applyBorder="1" applyAlignment="1">
      <alignment horizontal="right" wrapText="1"/>
    </xf>
    <xf numFmtId="164" fontId="4" fillId="0" borderId="2" xfId="0" applyNumberFormat="1" applyFont="1" applyFill="1" applyBorder="1" applyAlignment="1">
      <alignment horizontal="right" wrapText="1"/>
    </xf>
    <xf numFmtId="0" fontId="5" fillId="0" borderId="0" xfId="0" applyFont="1"/>
    <xf numFmtId="164" fontId="4" fillId="0" borderId="6" xfId="0" applyNumberFormat="1" applyFont="1" applyFill="1" applyBorder="1" applyAlignment="1">
      <alignment horizontal="right" wrapText="1"/>
    </xf>
    <xf numFmtId="0" fontId="0" fillId="0" borderId="0" xfId="0" applyFill="1" applyBorder="1"/>
    <xf numFmtId="0" fontId="9" fillId="0" borderId="0" xfId="0" applyFont="1" applyFill="1" applyBorder="1"/>
    <xf numFmtId="164" fontId="0" fillId="0" borderId="0" xfId="0" applyNumberFormat="1" applyFill="1" applyBorder="1"/>
    <xf numFmtId="166" fontId="0" fillId="0" borderId="0" xfId="0" applyNumberFormat="1" applyFill="1" applyBorder="1"/>
    <xf numFmtId="0" fontId="5" fillId="0" borderId="0" xfId="0" applyFont="1" applyAlignment="1">
      <alignment horizontal="left" vertical="top"/>
    </xf>
    <xf numFmtId="0" fontId="0" fillId="0" borderId="0" xfId="0" applyAlignment="1">
      <alignment vertical="top"/>
    </xf>
    <xf numFmtId="0" fontId="4" fillId="0" borderId="5" xfId="0" applyFont="1" applyFill="1" applyBorder="1" applyAlignment="1">
      <alignment horizontal="left" vertical="top" wrapText="1"/>
    </xf>
    <xf numFmtId="165" fontId="4" fillId="4" borderId="6" xfId="0" applyNumberFormat="1" applyFont="1" applyFill="1" applyBorder="1" applyAlignment="1">
      <alignment horizontal="right" wrapText="1"/>
    </xf>
    <xf numFmtId="165" fontId="4" fillId="4" borderId="2" xfId="0" applyNumberFormat="1" applyFont="1" applyFill="1" applyBorder="1" applyAlignment="1">
      <alignment horizontal="right" wrapText="1"/>
    </xf>
    <xf numFmtId="3" fontId="5" fillId="0" borderId="2" xfId="0" applyNumberFormat="1" applyFont="1" applyBorder="1" applyAlignment="1">
      <alignment horizontal="right" indent="1"/>
    </xf>
    <xf numFmtId="0" fontId="13" fillId="4" borderId="0" xfId="0" applyFont="1" applyFill="1" applyBorder="1" applyAlignment="1">
      <alignment horizontal="center" vertical="center" wrapText="1"/>
    </xf>
    <xf numFmtId="49" fontId="0" fillId="4" borderId="0" xfId="0" quotePrefix="1" applyNumberFormat="1" applyFill="1" applyBorder="1" applyAlignment="1">
      <alignment horizontal="left"/>
    </xf>
    <xf numFmtId="3" fontId="13" fillId="4" borderId="0" xfId="0" applyNumberFormat="1" applyFont="1" applyFill="1" applyBorder="1" applyAlignment="1">
      <alignment horizontal="right" indent="1"/>
    </xf>
    <xf numFmtId="165" fontId="13" fillId="4" borderId="0" xfId="17" applyNumberFormat="1" applyFont="1" applyFill="1" applyBorder="1" applyAlignment="1">
      <alignment horizontal="right" indent="1"/>
    </xf>
    <xf numFmtId="49" fontId="0" fillId="4" borderId="0" xfId="0" quotePrefix="1" applyNumberFormat="1" applyFill="1" applyBorder="1" applyAlignment="1">
      <alignment horizontal="right"/>
    </xf>
    <xf numFmtId="3" fontId="0" fillId="4" borderId="0" xfId="0" applyNumberFormat="1" applyFill="1" applyBorder="1" applyAlignment="1">
      <alignment horizontal="right" indent="1"/>
    </xf>
    <xf numFmtId="165" fontId="0" fillId="4" borderId="0" xfId="17" applyNumberFormat="1" applyFont="1" applyFill="1" applyBorder="1" applyAlignment="1">
      <alignment horizontal="right" indent="1"/>
    </xf>
    <xf numFmtId="0" fontId="9" fillId="4" borderId="0" xfId="0" applyFont="1" applyFill="1" applyBorder="1"/>
    <xf numFmtId="165" fontId="4" fillId="4" borderId="8" xfId="0" applyNumberFormat="1" applyFont="1" applyFill="1" applyBorder="1" applyAlignment="1">
      <alignment horizontal="right" wrapText="1"/>
    </xf>
    <xf numFmtId="0" fontId="5" fillId="0" borderId="0" xfId="0" applyFont="1" applyAlignment="1">
      <alignment horizontal="left" vertical="top" wrapText="1"/>
    </xf>
    <xf numFmtId="0" fontId="4" fillId="4" borderId="2" xfId="0" applyFont="1" applyFill="1" applyBorder="1" applyAlignment="1">
      <alignment horizontal="left" vertical="top" wrapText="1"/>
    </xf>
    <xf numFmtId="165" fontId="4" fillId="0" borderId="0" xfId="0" applyNumberFormat="1" applyFont="1" applyFill="1" applyBorder="1" applyAlignment="1">
      <alignment horizontal="right" wrapText="1"/>
    </xf>
    <xf numFmtId="0" fontId="4" fillId="0" borderId="0" xfId="0" applyFont="1" applyFill="1" applyBorder="1" applyAlignment="1">
      <alignment horizontal="left" vertical="top" wrapText="1"/>
    </xf>
    <xf numFmtId="0" fontId="15" fillId="0" borderId="0" xfId="0" applyFont="1" applyAlignment="1">
      <alignment vertical="center"/>
    </xf>
    <xf numFmtId="165" fontId="4" fillId="4" borderId="0" xfId="0" applyNumberFormat="1" applyFont="1" applyFill="1" applyBorder="1" applyAlignment="1">
      <alignment horizontal="left" vertical="top" wrapText="1"/>
    </xf>
    <xf numFmtId="0" fontId="16" fillId="0" borderId="0" xfId="0" applyFont="1"/>
    <xf numFmtId="0" fontId="17" fillId="0" borderId="0" xfId="0" applyFont="1"/>
    <xf numFmtId="0" fontId="18" fillId="0" borderId="0" xfId="0" applyFont="1"/>
    <xf numFmtId="0" fontId="19" fillId="0" borderId="2" xfId="0" applyFont="1" applyFill="1" applyBorder="1" applyAlignment="1">
      <alignment vertical="center"/>
    </xf>
    <xf numFmtId="0" fontId="17" fillId="0" borderId="0" xfId="0" applyFont="1" applyAlignment="1">
      <alignment vertical="center"/>
    </xf>
    <xf numFmtId="0" fontId="19" fillId="5"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5" fontId="17" fillId="0" borderId="13" xfId="0" applyNumberFormat="1" applyFont="1" applyFill="1" applyBorder="1" applyAlignment="1">
      <alignment vertical="center"/>
    </xf>
    <xf numFmtId="0" fontId="16" fillId="0" borderId="12" xfId="0" applyFont="1" applyFill="1" applyBorder="1" applyAlignment="1">
      <alignment vertical="center"/>
    </xf>
    <xf numFmtId="0" fontId="17" fillId="0" borderId="12" xfId="0" applyFont="1" applyFill="1" applyBorder="1" applyAlignment="1">
      <alignment vertical="center"/>
    </xf>
    <xf numFmtId="0" fontId="19" fillId="5" borderId="14" xfId="0" applyFont="1" applyFill="1" applyBorder="1" applyAlignment="1">
      <alignment horizontal="center" vertical="center" wrapText="1"/>
    </xf>
    <xf numFmtId="0" fontId="17" fillId="0" borderId="15" xfId="0" applyFont="1" applyFill="1" applyBorder="1" applyAlignment="1">
      <alignment horizontal="right" vertical="center" wrapText="1"/>
    </xf>
    <xf numFmtId="5" fontId="17" fillId="0" borderId="16" xfId="0" applyNumberFormat="1" applyFont="1" applyFill="1" applyBorder="1" applyAlignment="1">
      <alignment vertical="center"/>
    </xf>
    <xf numFmtId="0" fontId="19" fillId="5" borderId="17" xfId="0" applyFont="1" applyFill="1" applyBorder="1" applyAlignment="1">
      <alignment horizontal="center" vertical="center" wrapText="1"/>
    </xf>
    <xf numFmtId="0" fontId="17" fillId="0" borderId="11" xfId="0" applyFont="1" applyFill="1" applyBorder="1" applyAlignment="1">
      <alignment horizontal="right" vertical="center" wrapText="1"/>
    </xf>
    <xf numFmtId="5" fontId="17" fillId="0" borderId="18" xfId="0" applyNumberFormat="1" applyFont="1" applyFill="1" applyBorder="1" applyAlignment="1">
      <alignment vertical="center"/>
    </xf>
    <xf numFmtId="0" fontId="17" fillId="0" borderId="12" xfId="0" applyFont="1" applyFill="1" applyBorder="1" applyAlignment="1">
      <alignment horizontal="right" vertical="center" wrapText="1"/>
    </xf>
    <xf numFmtId="0" fontId="19" fillId="5"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5" fontId="17" fillId="0" borderId="4" xfId="0" applyNumberFormat="1" applyFont="1" applyFill="1" applyBorder="1" applyAlignment="1">
      <alignment vertical="center"/>
    </xf>
    <xf numFmtId="0" fontId="17" fillId="0" borderId="1" xfId="0" applyFont="1" applyFill="1" applyBorder="1" applyAlignment="1">
      <alignment vertical="center"/>
    </xf>
    <xf numFmtId="0" fontId="17" fillId="0" borderId="0" xfId="0" applyFont="1" applyFill="1" applyAlignment="1">
      <alignment vertical="center"/>
    </xf>
    <xf numFmtId="0" fontId="19" fillId="0" borderId="1" xfId="0" applyFont="1" applyFill="1" applyBorder="1" applyAlignment="1">
      <alignment horizontal="center" vertical="center" wrapText="1"/>
    </xf>
    <xf numFmtId="5" fontId="19" fillId="0" borderId="4" xfId="0" applyNumberFormat="1" applyFont="1" applyFill="1" applyBorder="1" applyAlignment="1">
      <alignment vertical="center"/>
    </xf>
    <xf numFmtId="0" fontId="19" fillId="0" borderId="1" xfId="0" applyFont="1" applyFill="1" applyBorder="1" applyAlignment="1">
      <alignment vertical="center"/>
    </xf>
    <xf numFmtId="0" fontId="19" fillId="0" borderId="0" xfId="0" applyFont="1" applyFill="1" applyBorder="1" applyAlignment="1">
      <alignment horizontal="center" vertical="center" wrapText="1"/>
    </xf>
    <xf numFmtId="10" fontId="4" fillId="0" borderId="8" xfId="0" applyNumberFormat="1" applyFont="1" applyFill="1" applyBorder="1" applyAlignment="1">
      <alignment horizontal="right" wrapText="1"/>
    </xf>
    <xf numFmtId="10" fontId="4" fillId="0" borderId="2" xfId="0" applyNumberFormat="1" applyFont="1" applyFill="1" applyBorder="1" applyAlignment="1">
      <alignment horizontal="right" wrapText="1"/>
    </xf>
    <xf numFmtId="9" fontId="4" fillId="0" borderId="6" xfId="0" applyNumberFormat="1" applyFont="1" applyFill="1" applyBorder="1" applyAlignment="1">
      <alignment horizontal="right" wrapText="1"/>
    </xf>
    <xf numFmtId="9" fontId="4" fillId="0" borderId="2" xfId="0" applyNumberFormat="1" applyFont="1" applyFill="1" applyBorder="1" applyAlignment="1">
      <alignment horizontal="right" wrapText="1"/>
    </xf>
    <xf numFmtId="9" fontId="4" fillId="0" borderId="8" xfId="0" applyNumberFormat="1" applyFont="1" applyFill="1" applyBorder="1" applyAlignment="1">
      <alignment horizontal="right" wrapText="1"/>
    </xf>
    <xf numFmtId="0" fontId="20"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4" fillId="0" borderId="0" xfId="0" applyFont="1" applyFill="1" applyBorder="1" applyAlignment="1">
      <alignment horizontal="left" vertical="top"/>
    </xf>
    <xf numFmtId="3" fontId="4" fillId="0" borderId="19" xfId="0" applyNumberFormat="1" applyFont="1" applyFill="1" applyBorder="1" applyAlignment="1">
      <alignment horizontal="right" vertical="top" wrapText="1"/>
    </xf>
    <xf numFmtId="3" fontId="4" fillId="0" borderId="0" xfId="0" applyNumberFormat="1" applyFont="1" applyFill="1" applyBorder="1" applyAlignment="1">
      <alignment horizontal="right" vertical="top" wrapText="1"/>
    </xf>
    <xf numFmtId="3" fontId="4" fillId="0" borderId="0" xfId="0" applyNumberFormat="1" applyFont="1" applyFill="1" applyBorder="1" applyAlignment="1">
      <alignment horizontal="right" wrapText="1"/>
    </xf>
    <xf numFmtId="0" fontId="9" fillId="0" borderId="0" xfId="0" applyFont="1" applyBorder="1" applyAlignment="1">
      <alignment vertical="top"/>
    </xf>
    <xf numFmtId="0" fontId="5" fillId="0" borderId="0" xfId="0" applyFont="1" applyBorder="1" applyAlignment="1">
      <alignment vertical="top"/>
    </xf>
    <xf numFmtId="0" fontId="0" fillId="0" borderId="0" xfId="0" applyBorder="1"/>
    <xf numFmtId="0" fontId="22" fillId="0" borderId="0" xfId="0" applyFont="1" applyAlignment="1">
      <alignment vertical="center"/>
    </xf>
    <xf numFmtId="0" fontId="23" fillId="0" borderId="0" xfId="0" applyFont="1" applyAlignment="1">
      <alignment vertical="center"/>
    </xf>
    <xf numFmtId="3" fontId="4" fillId="4" borderId="2" xfId="0" applyNumberFormat="1" applyFont="1" applyFill="1" applyBorder="1" applyAlignment="1">
      <alignment horizontal="right" wrapText="1"/>
    </xf>
    <xf numFmtId="0" fontId="4" fillId="0" borderId="2" xfId="0" applyFont="1" applyBorder="1" applyAlignment="1">
      <alignment horizontal="right"/>
    </xf>
    <xf numFmtId="1" fontId="4" fillId="0" borderId="2" xfId="0" applyNumberFormat="1" applyFont="1" applyFill="1" applyBorder="1" applyAlignment="1">
      <alignment horizontal="right"/>
    </xf>
    <xf numFmtId="1" fontId="4" fillId="0" borderId="2" xfId="0" applyNumberFormat="1" applyFont="1" applyFill="1" applyBorder="1" applyAlignment="1">
      <alignment horizontal="right" wrapText="1"/>
    </xf>
    <xf numFmtId="0" fontId="4" fillId="0" borderId="0" xfId="0" applyFont="1" applyAlignment="1">
      <alignment horizontal="left"/>
    </xf>
    <xf numFmtId="0" fontId="4" fillId="0" borderId="0" xfId="0" applyFont="1"/>
    <xf numFmtId="165" fontId="5" fillId="0" borderId="6" xfId="0" applyNumberFormat="1" applyFont="1" applyBorder="1" applyAlignment="1">
      <alignment horizontal="right"/>
    </xf>
    <xf numFmtId="165" fontId="5" fillId="0" borderId="2" xfId="0" applyNumberFormat="1" applyFont="1" applyBorder="1" applyAlignment="1">
      <alignment horizontal="right"/>
    </xf>
    <xf numFmtId="3" fontId="4" fillId="4" borderId="6" xfId="0" applyNumberFormat="1" applyFont="1" applyFill="1" applyBorder="1" applyAlignment="1">
      <alignment horizontal="right"/>
    </xf>
    <xf numFmtId="165" fontId="4" fillId="4" borderId="8" xfId="0" applyNumberFormat="1" applyFont="1" applyFill="1" applyBorder="1" applyAlignment="1">
      <alignment horizontal="right"/>
    </xf>
    <xf numFmtId="165" fontId="4" fillId="4" borderId="8" xfId="0" applyNumberFormat="1" applyFont="1" applyFill="1" applyBorder="1"/>
    <xf numFmtId="1" fontId="14" fillId="0" borderId="0" xfId="0" applyNumberFormat="1" applyFont="1" applyBorder="1" applyAlignment="1">
      <alignment vertical="center"/>
    </xf>
    <xf numFmtId="0" fontId="4" fillId="0" borderId="9" xfId="0" applyFont="1" applyFill="1" applyBorder="1" applyAlignment="1">
      <alignment horizontal="right"/>
    </xf>
    <xf numFmtId="3" fontId="5" fillId="0" borderId="4" xfId="0" applyNumberFormat="1" applyFont="1" applyBorder="1" applyAlignment="1">
      <alignment horizontal="right" indent="1"/>
    </xf>
    <xf numFmtId="165" fontId="4" fillId="4" borderId="8" xfId="17" applyNumberFormat="1" applyFont="1" applyFill="1" applyBorder="1" applyAlignment="1">
      <alignment horizontal="right" wrapText="1"/>
    </xf>
    <xf numFmtId="165" fontId="4" fillId="0" borderId="4" xfId="0" applyNumberFormat="1" applyFont="1" applyFill="1" applyBorder="1" applyAlignment="1">
      <alignment horizontal="right" wrapText="1"/>
    </xf>
    <xf numFmtId="10" fontId="4" fillId="0" borderId="4" xfId="0" applyNumberFormat="1" applyFont="1" applyFill="1" applyBorder="1" applyAlignment="1">
      <alignment horizontal="right" wrapText="1"/>
    </xf>
    <xf numFmtId="0" fontId="7" fillId="0" borderId="3" xfId="0" applyFont="1" applyBorder="1" applyAlignment="1">
      <alignment horizontal="center" vertical="center" wrapText="1"/>
    </xf>
    <xf numFmtId="38" fontId="6" fillId="3" borderId="2" xfId="0" applyNumberFormat="1" applyFont="1" applyFill="1" applyBorder="1" applyAlignment="1">
      <alignment horizontal="center" wrapText="1"/>
    </xf>
    <xf numFmtId="38" fontId="6" fillId="3" borderId="1" xfId="0" applyNumberFormat="1" applyFont="1" applyFill="1" applyBorder="1" applyAlignment="1">
      <alignment horizontal="center" wrapText="1"/>
    </xf>
    <xf numFmtId="38" fontId="6" fillId="3" borderId="6" xfId="0" applyNumberFormat="1" applyFont="1" applyFill="1" applyBorder="1" applyAlignment="1">
      <alignment horizontal="center" wrapText="1"/>
    </xf>
    <xf numFmtId="38" fontId="6" fillId="3" borderId="7" xfId="0" applyNumberFormat="1" applyFont="1" applyFill="1" applyBorder="1" applyAlignment="1">
      <alignment horizontal="center" wrapText="1"/>
    </xf>
    <xf numFmtId="38" fontId="6" fillId="3" borderId="9" xfId="0" applyNumberFormat="1" applyFont="1" applyFill="1" applyBorder="1" applyAlignment="1">
      <alignment horizontal="center" wrapText="1"/>
    </xf>
    <xf numFmtId="38" fontId="4" fillId="2" borderId="7" xfId="0" applyNumberFormat="1" applyFont="1" applyFill="1" applyBorder="1" applyAlignment="1">
      <alignment horizontal="center" vertical="top" wrapText="1"/>
    </xf>
    <xf numFmtId="38" fontId="4" fillId="2" borderId="9" xfId="0" applyNumberFormat="1" applyFont="1" applyFill="1" applyBorder="1" applyAlignment="1">
      <alignment horizontal="center" vertical="top" wrapText="1"/>
    </xf>
    <xf numFmtId="0" fontId="5" fillId="0" borderId="0" xfId="0" applyFont="1" applyAlignment="1">
      <alignment horizontal="left" vertical="top" wrapText="1"/>
    </xf>
    <xf numFmtId="38" fontId="4" fillId="2" borderId="5" xfId="0" applyNumberFormat="1" applyFont="1" applyFill="1" applyBorder="1" applyAlignment="1">
      <alignment horizontal="center" vertical="top" wrapText="1"/>
    </xf>
    <xf numFmtId="0" fontId="0" fillId="0" borderId="8" xfId="0" applyBorder="1" applyAlignment="1"/>
    <xf numFmtId="0" fontId="21" fillId="0" borderId="3" xfId="0" applyFont="1" applyBorder="1" applyAlignment="1">
      <alignment horizontal="center" vertical="center" wrapText="1"/>
    </xf>
    <xf numFmtId="38" fontId="6" fillId="3" borderId="5" xfId="0" applyNumberFormat="1" applyFont="1" applyFill="1" applyBorder="1" applyAlignment="1">
      <alignment horizontal="center" wrapText="1"/>
    </xf>
    <xf numFmtId="38" fontId="6" fillId="3" borderId="4" xfId="0" applyNumberFormat="1" applyFont="1" applyFill="1" applyBorder="1" applyAlignment="1">
      <alignment horizontal="center" wrapText="1"/>
    </xf>
    <xf numFmtId="38" fontId="6" fillId="3" borderId="8" xfId="0" applyNumberFormat="1" applyFont="1" applyFill="1" applyBorder="1" applyAlignment="1">
      <alignment horizontal="center" wrapText="1"/>
    </xf>
    <xf numFmtId="0" fontId="0" fillId="0" borderId="5" xfId="0" applyBorder="1" applyAlignment="1">
      <alignment horizontal="center" wrapText="1"/>
    </xf>
    <xf numFmtId="0" fontId="0" fillId="0" borderId="5" xfId="0" applyBorder="1" applyAlignment="1"/>
    <xf numFmtId="0" fontId="0" fillId="0" borderId="9" xfId="0" applyBorder="1" applyAlignment="1"/>
    <xf numFmtId="0" fontId="0" fillId="0" borderId="4" xfId="0" applyBorder="1" applyAlignment="1">
      <alignment horizontal="center" wrapText="1"/>
    </xf>
    <xf numFmtId="0" fontId="0" fillId="0" borderId="9" xfId="0" applyBorder="1" applyAlignment="1">
      <alignment horizontal="center" wrapText="1"/>
    </xf>
    <xf numFmtId="0" fontId="4" fillId="0" borderId="0" xfId="0" applyFont="1" applyAlignment="1">
      <alignment horizontal="left" vertical="top" wrapText="1"/>
    </xf>
    <xf numFmtId="0" fontId="0" fillId="0" borderId="2" xfId="0" applyBorder="1" applyAlignment="1">
      <alignment horizontal="center" wrapText="1"/>
    </xf>
    <xf numFmtId="38" fontId="4" fillId="2" borderId="1" xfId="0" applyNumberFormat="1" applyFont="1" applyFill="1" applyBorder="1" applyAlignment="1">
      <alignment horizontal="center" vertical="top" wrapText="1"/>
    </xf>
    <xf numFmtId="0" fontId="5" fillId="0" borderId="0" xfId="0" applyFont="1" applyAlignment="1">
      <alignment horizontal="left" wrapText="1"/>
    </xf>
    <xf numFmtId="38" fontId="4" fillId="2" borderId="4" xfId="0" applyNumberFormat="1" applyFont="1" applyFill="1" applyBorder="1" applyAlignment="1">
      <alignment horizontal="center" vertical="top" wrapText="1"/>
    </xf>
    <xf numFmtId="0" fontId="9" fillId="0" borderId="0" xfId="0" applyFont="1" applyAlignment="1">
      <alignment horizontal="left" vertical="top" wrapText="1"/>
    </xf>
    <xf numFmtId="0" fontId="19" fillId="5" borderId="1" xfId="0" applyFont="1" applyFill="1" applyBorder="1" applyAlignment="1">
      <alignment horizontal="center" vertical="center"/>
    </xf>
    <xf numFmtId="0" fontId="19" fillId="5" borderId="4" xfId="0" applyFont="1" applyFill="1" applyBorder="1" applyAlignment="1">
      <alignment horizontal="center" vertical="center"/>
    </xf>
  </cellXfs>
  <cellStyles count="18">
    <cellStyle name="Comma 2" xfId="7"/>
    <cellStyle name="Comma 2 2" xfId="15"/>
    <cellStyle name="Normal" xfId="0" builtinId="0"/>
    <cellStyle name="Normal 2" xfId="3"/>
    <cellStyle name="Normal 2 2" xfId="5"/>
    <cellStyle name="Normal 2 3" xfId="12"/>
    <cellStyle name="Normal 3" xfId="2"/>
    <cellStyle name="Normal 3 2" xfId="4"/>
    <cellStyle name="Normal 3 2 2" xfId="13"/>
    <cellStyle name="Normal 3 3" xfId="11"/>
    <cellStyle name="Normal 3 4" xfId="9"/>
    <cellStyle name="Normal 4" xfId="6"/>
    <cellStyle name="Normal 4 2" xfId="14"/>
    <cellStyle name="Normal 5" xfId="10"/>
    <cellStyle name="Normal_Section A Appendix" xfId="1"/>
    <cellStyle name="Percent" xfId="17" builtinId="5"/>
    <cellStyle name="Percent 2" xfId="8"/>
    <cellStyle name="Percent 2 2" xfId="1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pane xSplit="2" ySplit="4" topLeftCell="C5" activePane="bottomRight" state="frozen"/>
      <selection pane="topRight" activeCell="C1" sqref="C1"/>
      <selection pane="bottomLeft" activeCell="A5" sqref="A5"/>
      <selection pane="bottomRight" activeCell="O5" sqref="O5"/>
    </sheetView>
  </sheetViews>
  <sheetFormatPr defaultRowHeight="12.75"/>
  <cols>
    <col min="1" max="1" width="12.28515625" style="3" customWidth="1"/>
    <col min="2" max="2" width="34.85546875" customWidth="1"/>
    <col min="3" max="10" width="11" customWidth="1"/>
    <col min="11" max="15" width="12" customWidth="1"/>
    <col min="16" max="18" width="12" style="85" customWidth="1"/>
  </cols>
  <sheetData>
    <row r="1" spans="1:18" ht="39" customHeight="1">
      <c r="A1" s="175" t="s">
        <v>57</v>
      </c>
      <c r="B1" s="175"/>
      <c r="C1" s="28"/>
      <c r="D1" s="28"/>
      <c r="E1" s="28"/>
      <c r="F1" s="28"/>
      <c r="G1" s="28"/>
      <c r="H1" s="28"/>
      <c r="I1" s="28"/>
      <c r="J1" s="148" t="s">
        <v>113</v>
      </c>
      <c r="K1" s="28"/>
      <c r="L1" s="28"/>
      <c r="M1" s="69"/>
      <c r="N1" s="69"/>
      <c r="O1" s="69"/>
      <c r="P1" s="69"/>
      <c r="Q1" s="69"/>
      <c r="R1" s="69"/>
    </row>
    <row r="2" spans="1:18" ht="9.9499999999999993" customHeight="1">
      <c r="A2" s="2"/>
      <c r="B2" s="1"/>
      <c r="C2" s="181"/>
      <c r="D2" s="182"/>
      <c r="E2" s="181"/>
      <c r="F2" s="182"/>
      <c r="G2" s="181"/>
      <c r="H2" s="182"/>
      <c r="I2" s="181"/>
      <c r="J2" s="182"/>
      <c r="K2" s="181"/>
      <c r="L2" s="184"/>
      <c r="M2" s="181"/>
      <c r="N2" s="184"/>
      <c r="O2" s="182"/>
      <c r="P2" s="181"/>
      <c r="Q2" s="184"/>
      <c r="R2" s="182"/>
    </row>
    <row r="3" spans="1:18">
      <c r="A3" s="176" t="s">
        <v>19</v>
      </c>
      <c r="B3" s="177" t="s">
        <v>31</v>
      </c>
      <c r="C3" s="179" t="s">
        <v>21</v>
      </c>
      <c r="D3" s="180"/>
      <c r="E3" s="179" t="s">
        <v>20</v>
      </c>
      <c r="F3" s="180"/>
      <c r="G3" s="179" t="s">
        <v>52</v>
      </c>
      <c r="H3" s="180"/>
      <c r="I3" s="179" t="s">
        <v>53</v>
      </c>
      <c r="J3" s="180"/>
      <c r="K3" s="178" t="s">
        <v>43</v>
      </c>
      <c r="L3" s="176"/>
      <c r="M3" s="178" t="s">
        <v>50</v>
      </c>
      <c r="N3" s="176"/>
      <c r="O3" s="185"/>
      <c r="P3" s="178" t="s">
        <v>51</v>
      </c>
      <c r="Q3" s="176"/>
      <c r="R3" s="185"/>
    </row>
    <row r="4" spans="1:18" ht="16.5" customHeight="1">
      <c r="A4" s="176"/>
      <c r="B4" s="177"/>
      <c r="C4" s="55" t="s">
        <v>22</v>
      </c>
      <c r="D4" s="53" t="s">
        <v>44</v>
      </c>
      <c r="E4" s="70" t="s">
        <v>22</v>
      </c>
      <c r="F4" s="73" t="s">
        <v>44</v>
      </c>
      <c r="G4" s="70" t="s">
        <v>22</v>
      </c>
      <c r="H4" s="73" t="s">
        <v>44</v>
      </c>
      <c r="I4" s="70" t="s">
        <v>22</v>
      </c>
      <c r="J4" s="73" t="s">
        <v>44</v>
      </c>
      <c r="K4" s="70" t="s">
        <v>22</v>
      </c>
      <c r="L4" s="71" t="s">
        <v>44</v>
      </c>
      <c r="M4" s="67" t="s">
        <v>22</v>
      </c>
      <c r="N4" s="65" t="s">
        <v>44</v>
      </c>
      <c r="O4" s="68" t="s">
        <v>54</v>
      </c>
      <c r="P4" s="79" t="s">
        <v>22</v>
      </c>
      <c r="Q4" s="80" t="s">
        <v>44</v>
      </c>
      <c r="R4" s="81" t="s">
        <v>54</v>
      </c>
    </row>
    <row r="5" spans="1:18" s="12" customFormat="1" ht="14.25" customHeight="1">
      <c r="A5" s="16" t="s">
        <v>0</v>
      </c>
      <c r="B5" s="54" t="s">
        <v>40</v>
      </c>
      <c r="C5" s="56">
        <f>'Section A Appendix'!E6</f>
        <v>0.83799999999999997</v>
      </c>
      <c r="D5" s="57">
        <f>'Section A Appendix'!H6</f>
        <v>0.83699999999999997</v>
      </c>
      <c r="E5" s="56">
        <f>'Section A Appendix'!K6</f>
        <v>0.83099999999999996</v>
      </c>
      <c r="F5" s="57">
        <f>'Section A Appendix'!N6</f>
        <v>0.84399999999999997</v>
      </c>
      <c r="G5" s="56">
        <f>'Section A Appendix'!Q6</f>
        <v>0.83599999999999997</v>
      </c>
      <c r="H5" s="57">
        <f>'Section A Appendix'!T6</f>
        <v>0.86499999999999999</v>
      </c>
      <c r="I5" s="56">
        <f>'Section A Appendix'!W6</f>
        <v>0.83399999999999996</v>
      </c>
      <c r="J5" s="57">
        <f>'Section A Appendix'!Z6</f>
        <v>0.82299999999999995</v>
      </c>
      <c r="K5" s="64">
        <f>'Section A Appendix'!AC6</f>
        <v>0.84399999999999997</v>
      </c>
      <c r="L5" s="8">
        <f>'Section A Appendix'!AF6</f>
        <v>0.83499999999999996</v>
      </c>
      <c r="M5" s="64">
        <f>'Section A Appendix'!AI6</f>
        <v>0.83899999999999997</v>
      </c>
      <c r="N5" s="8">
        <f>'Section A Appendix'!AL6</f>
        <v>0.83099999999999996</v>
      </c>
      <c r="O5" s="41" t="str">
        <f>'Section A Appendix'!AO6</f>
        <v>n/a</v>
      </c>
      <c r="P5" s="64">
        <f>'Section A Appendix'!AR6</f>
        <v>0.83499999999999996</v>
      </c>
      <c r="Q5" s="8">
        <f>'Section A Appendix'!AU6</f>
        <v>0.82499999999999996</v>
      </c>
      <c r="R5" s="41" t="str">
        <f>'Section A Appendix'!AX6</f>
        <v>n/a</v>
      </c>
    </row>
    <row r="6" spans="1:18" s="12" customFormat="1">
      <c r="A6" s="16" t="s">
        <v>1</v>
      </c>
      <c r="B6" s="54" t="s">
        <v>2</v>
      </c>
      <c r="C6" s="56">
        <f>'Section A Appendix'!E7</f>
        <v>4.5999999999999999E-2</v>
      </c>
      <c r="D6" s="41">
        <f>'Section A Appendix'!H7</f>
        <v>2.8000000000000001E-2</v>
      </c>
      <c r="E6" s="56">
        <f>'Section A Appendix'!K7</f>
        <v>0.06</v>
      </c>
      <c r="F6" s="57">
        <f>'Section A Appendix'!N7</f>
        <v>3.7999999999999999E-2</v>
      </c>
      <c r="G6" s="56">
        <f>'Section A Appendix'!Q7</f>
        <v>5.0999999999999997E-2</v>
      </c>
      <c r="H6" s="57">
        <f>'Section A Appendix'!T7</f>
        <v>6.2E-2</v>
      </c>
      <c r="I6" s="56">
        <f>'Section A Appendix'!W7</f>
        <v>4.5999999999999999E-2</v>
      </c>
      <c r="J6" s="57">
        <f>'Section A Appendix'!Z7</f>
        <v>5.2999999999999999E-2</v>
      </c>
      <c r="K6" s="64">
        <f>'Section A Appendix'!AC7</f>
        <v>5.7000000000000002E-2</v>
      </c>
      <c r="L6" s="8">
        <f>'Section A Appendix'!AF7</f>
        <v>6.5000000000000002E-2</v>
      </c>
      <c r="M6" s="64">
        <f>'Section A Appendix'!AI7</f>
        <v>6.3E-2</v>
      </c>
      <c r="N6" s="8">
        <f>'Section A Appendix'!AL7</f>
        <v>8.6999999999999994E-2</v>
      </c>
      <c r="O6" s="41" t="str">
        <f>'Section A Appendix'!AO7</f>
        <v>n/a</v>
      </c>
      <c r="P6" s="64">
        <f>'Section A Appendix'!AR7</f>
        <v>4.7E-2</v>
      </c>
      <c r="Q6" s="8">
        <f>'Section A Appendix'!AU7</f>
        <v>6.8000000000000005E-2</v>
      </c>
      <c r="R6" s="41" t="str">
        <f>'Section A Appendix'!AX7</f>
        <v>n/a</v>
      </c>
    </row>
    <row r="7" spans="1:18" s="12" customFormat="1">
      <c r="A7" s="16" t="s">
        <v>3</v>
      </c>
      <c r="B7" s="54" t="s">
        <v>4</v>
      </c>
      <c r="C7" s="56">
        <f>'Section A Appendix'!E8</f>
        <v>0.5989023912191298</v>
      </c>
      <c r="D7" s="57">
        <f>'Section A Appendix'!H8</f>
        <v>0.54</v>
      </c>
      <c r="E7" s="56">
        <f>'Section A Appendix'!K8</f>
        <v>0.58467865692713772</v>
      </c>
      <c r="F7" s="57">
        <f>'Section A Appendix'!N8</f>
        <v>0.53900000000000003</v>
      </c>
      <c r="G7" s="56">
        <f>'Section A Appendix'!Q8</f>
        <v>0.59626679071931155</v>
      </c>
      <c r="H7" s="57">
        <f>'Section A Appendix'!T8</f>
        <v>0.58899999999999997</v>
      </c>
      <c r="I7" s="56">
        <f>'Section A Appendix'!W8</f>
        <v>0.58599999999999997</v>
      </c>
      <c r="J7" s="57">
        <f>'Section A Appendix'!Z8</f>
        <v>0.505</v>
      </c>
      <c r="K7" s="64">
        <f>'Section A Appendix'!AC8</f>
        <v>0.58199999999999996</v>
      </c>
      <c r="L7" s="8">
        <f>'Section A Appendix'!AF8</f>
        <v>0.45300000000000001</v>
      </c>
      <c r="M7" s="64">
        <f>'Section A Appendix'!AI8</f>
        <v>0.58399999999999996</v>
      </c>
      <c r="N7" s="8">
        <f>'Section A Appendix'!AL8</f>
        <v>0.437</v>
      </c>
      <c r="O7" s="41">
        <f>'Section A Appendix'!AO8</f>
        <v>0.51400000000000001</v>
      </c>
      <c r="P7" s="64">
        <f>'Section A Appendix'!AR8</f>
        <v>0.57399999999999995</v>
      </c>
      <c r="Q7" s="8">
        <f>'Section A Appendix'!AU8</f>
        <v>0.36799999999999999</v>
      </c>
      <c r="R7" s="41">
        <f>'Section A Appendix'!AX8</f>
        <v>0.51900000000000002</v>
      </c>
    </row>
    <row r="8" spans="1:18" s="12" customFormat="1">
      <c r="A8" s="16" t="s">
        <v>5</v>
      </c>
      <c r="B8" s="54" t="s">
        <v>6</v>
      </c>
      <c r="C8" s="56">
        <f>'Section A Appendix'!E9</f>
        <v>0.75798495997412474</v>
      </c>
      <c r="D8" s="57">
        <f>'Section A Appendix'!H9</f>
        <v>0.72399999999999998</v>
      </c>
      <c r="E8" s="56">
        <f>'Section A Appendix'!K9</f>
        <v>0.80661260137242674</v>
      </c>
      <c r="F8" s="57">
        <f>'Section A Appendix'!N9</f>
        <v>0.83</v>
      </c>
      <c r="G8" s="56">
        <f>'Section A Appendix'!Q9</f>
        <v>0.79955067398901647</v>
      </c>
      <c r="H8" s="57">
        <f>'Section A Appendix'!T9</f>
        <v>0.80400000000000005</v>
      </c>
      <c r="I8" s="56">
        <f>'Section A Appendix'!W9</f>
        <v>0.79300000000000004</v>
      </c>
      <c r="J8" s="57">
        <f>'Section A Appendix'!Z9</f>
        <v>0.78900000000000003</v>
      </c>
      <c r="K8" s="64">
        <f>'Section A Appendix'!AC9</f>
        <v>0.79700000000000004</v>
      </c>
      <c r="L8" s="8">
        <f>'Section A Appendix'!AF9</f>
        <v>0.78</v>
      </c>
      <c r="M8" s="64">
        <f>'Section A Appendix'!AI9</f>
        <v>0.80100000000000005</v>
      </c>
      <c r="N8" s="8">
        <f>'Section A Appendix'!AL9</f>
        <v>0.79</v>
      </c>
      <c r="O8" s="41">
        <f>'Section A Appendix'!$AO$9</f>
        <v>0.92900000000000005</v>
      </c>
      <c r="P8" s="64">
        <f>'Section A Appendix'!AR9</f>
        <v>0.81599999999999995</v>
      </c>
      <c r="Q8" s="8">
        <f>'Section A Appendix'!AU9</f>
        <v>0.79900000000000004</v>
      </c>
      <c r="R8" s="41">
        <f>'Section A Appendix'!AX9</f>
        <v>0.81299999999999994</v>
      </c>
    </row>
    <row r="9" spans="1:18" s="12" customFormat="1">
      <c r="A9" s="16" t="s">
        <v>7</v>
      </c>
      <c r="B9" s="54" t="s">
        <v>8</v>
      </c>
      <c r="C9" s="56">
        <f>'Section A Appendix'!E10</f>
        <v>0.10804126625211984</v>
      </c>
      <c r="D9" s="57">
        <f>'Section A Appendix'!H10</f>
        <v>0.13100000000000001</v>
      </c>
      <c r="E9" s="56">
        <f>'Section A Appendix'!K10</f>
        <v>8.7790299483220216E-2</v>
      </c>
      <c r="F9" s="57">
        <f>'Section A Appendix'!N10</f>
        <v>8.3000000000000004E-2</v>
      </c>
      <c r="G9" s="56">
        <f>'Section A Appendix'!Q10</f>
        <v>7.7438781887392796E-2</v>
      </c>
      <c r="H9" s="57">
        <f>'Section A Appendix'!T10</f>
        <v>8.5000000000000006E-2</v>
      </c>
      <c r="I9" s="56">
        <f>'Section A Appendix'!W10</f>
        <v>7.5999999999999998E-2</v>
      </c>
      <c r="J9" s="57">
        <f>'Section A Appendix'!Z10</f>
        <v>8.8999999999999996E-2</v>
      </c>
      <c r="K9" s="64">
        <f>'Section A Appendix'!AC10</f>
        <v>7.3999999999999996E-2</v>
      </c>
      <c r="L9" s="8">
        <f>'Section A Appendix'!AF10</f>
        <v>7.2999999999999995E-2</v>
      </c>
      <c r="M9" s="64">
        <f>'Section A Appendix'!AI10</f>
        <v>6.6000000000000003E-2</v>
      </c>
      <c r="N9" s="8">
        <f>'Section A Appendix'!AL10</f>
        <v>6.8000000000000005E-2</v>
      </c>
      <c r="O9" s="41">
        <f>'Section A Appendix'!AO10</f>
        <v>0.33300000000000002</v>
      </c>
      <c r="P9" s="64">
        <f>'Section A Appendix'!AR10</f>
        <v>6.4000000000000001E-2</v>
      </c>
      <c r="Q9" s="8">
        <f>'Section A Appendix'!AU10</f>
        <v>2.8000000000000001E-2</v>
      </c>
      <c r="R9" s="41">
        <f>'Section A Appendix'!AX10</f>
        <v>0.154</v>
      </c>
    </row>
    <row r="10" spans="1:18" s="12" customFormat="1">
      <c r="A10" s="16" t="s">
        <v>9</v>
      </c>
      <c r="B10" s="54" t="s">
        <v>10</v>
      </c>
      <c r="C10" s="58">
        <f>'Section A Appendix'!E11</f>
        <v>23.744488</v>
      </c>
      <c r="D10" s="59">
        <f>'Section A Appendix'!H11</f>
        <v>24.6</v>
      </c>
      <c r="E10" s="58">
        <f>'Section A Appendix'!K11</f>
        <v>20.996248000000001</v>
      </c>
      <c r="F10" s="59">
        <f>'Section A Appendix'!N11</f>
        <v>18.899999999999999</v>
      </c>
      <c r="G10" s="58">
        <f>'Section A Appendix'!Q11</f>
        <v>20.366334999999999</v>
      </c>
      <c r="H10" s="59">
        <f>'Section A Appendix'!T11</f>
        <v>18.7</v>
      </c>
      <c r="I10" s="58">
        <f>'Section A Appendix'!W11</f>
        <v>20.587</v>
      </c>
      <c r="J10" s="59">
        <f>'Section A Appendix'!Z11</f>
        <v>19.600000000000001</v>
      </c>
      <c r="K10" s="89">
        <f>'Section A Appendix'!AC11</f>
        <v>20.3</v>
      </c>
      <c r="L10" s="87">
        <f>'Section A Appendix'!AF11</f>
        <v>19.8</v>
      </c>
      <c r="M10" s="89">
        <f>'Section A Appendix'!AI11</f>
        <v>20.8</v>
      </c>
      <c r="N10" s="87">
        <f>'Section A Appendix'!AL11</f>
        <v>19.8</v>
      </c>
      <c r="O10" s="44">
        <f>'Section A Appendix'!AO11</f>
        <v>31.2</v>
      </c>
      <c r="P10" s="89">
        <f>'Section A Appendix'!AR11</f>
        <v>21.4</v>
      </c>
      <c r="Q10" s="87">
        <f>'Section A Appendix'!AU11</f>
        <v>21</v>
      </c>
      <c r="R10" s="44">
        <f>'Section A Appendix'!AX11</f>
        <v>30.4</v>
      </c>
    </row>
    <row r="11" spans="1:18" s="12" customFormat="1">
      <c r="A11" s="16" t="s">
        <v>11</v>
      </c>
      <c r="B11" s="54" t="s">
        <v>12</v>
      </c>
      <c r="C11" s="58">
        <f>'Section A Appendix'!E12</f>
        <v>11.0967741935484</v>
      </c>
      <c r="D11" s="59">
        <f>'Section A Appendix'!H12</f>
        <v>12.2</v>
      </c>
      <c r="E11" s="58">
        <f>'Section A Appendix'!K12</f>
        <v>10.0967741935484</v>
      </c>
      <c r="F11" s="59">
        <f>'Section A Appendix'!N12</f>
        <v>9.5</v>
      </c>
      <c r="G11" s="58">
        <f>'Section A Appendix'!Q12</f>
        <v>9.7096774193548399</v>
      </c>
      <c r="H11" s="59">
        <f>'Section A Appendix'!T12</f>
        <v>10.3</v>
      </c>
      <c r="I11" s="58">
        <f>'Section A Appendix'!W12</f>
        <v>9.4190000000000005</v>
      </c>
      <c r="J11" s="59">
        <f>'Section A Appendix'!Z12</f>
        <v>10.3</v>
      </c>
      <c r="K11" s="89">
        <f>'Section A Appendix'!AC12</f>
        <v>9.5</v>
      </c>
      <c r="L11" s="87">
        <f>'Section A Appendix'!AF12</f>
        <v>11.3</v>
      </c>
      <c r="M11" s="89">
        <f>'Section A Appendix'!AI12</f>
        <v>8.9</v>
      </c>
      <c r="N11" s="87">
        <f>'Section A Appendix'!AL12</f>
        <v>9.1999999999999993</v>
      </c>
      <c r="O11" s="44">
        <f>'Section A Appendix'!AO12</f>
        <v>1.9</v>
      </c>
      <c r="P11" s="89">
        <f>'Section A Appendix'!AR12</f>
        <v>9.1999999999999993</v>
      </c>
      <c r="Q11" s="87">
        <f>'Section A Appendix'!AU12</f>
        <v>9.4</v>
      </c>
      <c r="R11" s="44">
        <f>'Section A Appendix'!AX12</f>
        <v>2.1</v>
      </c>
    </row>
    <row r="12" spans="1:18" s="12" customFormat="1">
      <c r="A12" s="16" t="s">
        <v>13</v>
      </c>
      <c r="B12" s="54" t="s">
        <v>14</v>
      </c>
      <c r="C12" s="56">
        <f>'Section A Appendix'!E13</f>
        <v>0.61</v>
      </c>
      <c r="D12" s="57">
        <f>'Section A Appendix'!H13</f>
        <v>0.53700000000000003</v>
      </c>
      <c r="E12" s="56">
        <f>'Section A Appendix'!K13</f>
        <v>0.621</v>
      </c>
      <c r="F12" s="57">
        <f>'Section A Appendix'!N13</f>
        <v>0.622</v>
      </c>
      <c r="G12" s="56">
        <f>'Section A Appendix'!Q13</f>
        <v>0.60299999999999998</v>
      </c>
      <c r="H12" s="57">
        <f>'Section A Appendix'!T13</f>
        <v>0.57999999999999996</v>
      </c>
      <c r="I12" s="56">
        <f>'Section A Appendix'!W13</f>
        <v>0.59799999999999998</v>
      </c>
      <c r="J12" s="57">
        <f>'Section A Appendix'!Z13</f>
        <v>0.50700000000000001</v>
      </c>
      <c r="K12" s="64">
        <f>'Section A Appendix'!AC13</f>
        <v>0.61899999999999999</v>
      </c>
      <c r="L12" s="8">
        <f>'Section A Appendix'!AF13</f>
        <v>0.53100000000000003</v>
      </c>
      <c r="M12" s="64">
        <f>'Section A Appendix'!AI13</f>
        <v>0.65300000000000002</v>
      </c>
      <c r="N12" s="8">
        <f>'Section A Appendix'!AL13</f>
        <v>0.53500000000000003</v>
      </c>
      <c r="O12" s="41" t="str">
        <f>'Section A Appendix'!AO13</f>
        <v>n/a</v>
      </c>
      <c r="P12" s="64">
        <f>'Section A Appendix'!AR13</f>
        <v>0.65900000000000003</v>
      </c>
      <c r="Q12" s="8">
        <f>'Section A Appendix'!AU13</f>
        <v>0.54</v>
      </c>
      <c r="R12" s="41" t="str">
        <f>'Section A Appendix'!AX13</f>
        <v>n/a</v>
      </c>
    </row>
    <row r="13" spans="1:18" s="12" customFormat="1">
      <c r="A13" s="16" t="s">
        <v>15</v>
      </c>
      <c r="B13" s="54" t="s">
        <v>16</v>
      </c>
      <c r="C13" s="56">
        <f>'Section A Appendix'!E14</f>
        <v>0.38500000000000001</v>
      </c>
      <c r="D13" s="57">
        <f>'Section A Appendix'!H14</f>
        <v>0.38200000000000001</v>
      </c>
      <c r="E13" s="56">
        <f>'Section A Appendix'!K14</f>
        <v>0.45400000000000001</v>
      </c>
      <c r="F13" s="57">
        <f>'Section A Appendix'!N14</f>
        <v>0.48399999999999999</v>
      </c>
      <c r="G13" s="56">
        <f>'Section A Appendix'!Q14</f>
        <v>0.49299999999999999</v>
      </c>
      <c r="H13" s="57">
        <f>'Section A Appendix'!T14</f>
        <v>0.57399999999999995</v>
      </c>
      <c r="I13" s="56">
        <f>'Section A Appendix'!W14</f>
        <v>0.49399999999999999</v>
      </c>
      <c r="J13" s="57">
        <f>'Section A Appendix'!Z14</f>
        <v>0.54300000000000004</v>
      </c>
      <c r="K13" s="64">
        <f>'Section A Appendix'!AC14</f>
        <v>0.48899999999999999</v>
      </c>
      <c r="L13" s="8">
        <f>'Section A Appendix'!AF14</f>
        <v>0.52400000000000002</v>
      </c>
      <c r="M13" s="64">
        <f>'Section A Appendix'!AI14</f>
        <v>0.54200000000000004</v>
      </c>
      <c r="N13" s="8">
        <f>'Section A Appendix'!AL14</f>
        <v>0.6</v>
      </c>
      <c r="O13" s="41" t="str">
        <f>'Section A Appendix'!AO14</f>
        <v>n/a</v>
      </c>
      <c r="P13" s="64">
        <f>'Section A Appendix'!AR14</f>
        <v>0.54400000000000004</v>
      </c>
      <c r="Q13" s="8">
        <f>'Section A Appendix'!AU14</f>
        <v>0.58099999999999996</v>
      </c>
      <c r="R13" s="41" t="str">
        <f>'Section A Appendix'!AX14</f>
        <v>n/a</v>
      </c>
    </row>
    <row r="14" spans="1:18" s="12" customFormat="1" ht="12.75" customHeight="1">
      <c r="A14" s="16" t="s">
        <v>17</v>
      </c>
      <c r="B14" s="54" t="s">
        <v>18</v>
      </c>
      <c r="C14" s="60">
        <f>'Section A Appendix'!E15</f>
        <v>27</v>
      </c>
      <c r="D14" s="61">
        <f>'Section A Appendix'!H15</f>
        <v>27.6</v>
      </c>
      <c r="E14" s="60">
        <f>'Section A Appendix'!K15</f>
        <v>25.3</v>
      </c>
      <c r="F14" s="61">
        <f>'Section A Appendix'!N15</f>
        <v>24.7</v>
      </c>
      <c r="G14" s="60">
        <f>'Section A Appendix'!Q15</f>
        <v>24.2</v>
      </c>
      <c r="H14" s="61">
        <f>'Section A Appendix'!T15</f>
        <v>22.2</v>
      </c>
      <c r="I14" s="60">
        <f>'Section A Appendix'!W15</f>
        <v>24.1</v>
      </c>
      <c r="J14" s="61">
        <f>'Section A Appendix'!Z15</f>
        <v>23.1</v>
      </c>
      <c r="K14" s="89">
        <f>'Section A Appendix'!AC15</f>
        <v>24.1</v>
      </c>
      <c r="L14" s="87">
        <f>'Section A Appendix'!AF15</f>
        <v>22.8</v>
      </c>
      <c r="M14" s="89">
        <f>'Section A Appendix'!AI15</f>
        <v>22.9</v>
      </c>
      <c r="N14" s="87">
        <f>'Section A Appendix'!AL15</f>
        <v>22.3</v>
      </c>
      <c r="O14" s="41" t="str">
        <f>'Section A Appendix'!AO15</f>
        <v>n/a</v>
      </c>
      <c r="P14" s="89">
        <f>'Section A Appendix'!AR15</f>
        <v>23</v>
      </c>
      <c r="Q14" s="87">
        <f>'Section A Appendix'!AU15</f>
        <v>22.6</v>
      </c>
      <c r="R14" s="41" t="str">
        <f>'Section A Appendix'!AX15</f>
        <v>n/a</v>
      </c>
    </row>
    <row r="15" spans="1:18" s="33" customFormat="1">
      <c r="A15" s="16" t="s">
        <v>38</v>
      </c>
      <c r="B15" s="54" t="s">
        <v>49</v>
      </c>
      <c r="C15" s="56">
        <f>'Section A Appendix'!E16</f>
        <v>0.2539777844491144</v>
      </c>
      <c r="D15" s="57">
        <f>'Section A Appendix'!H16</f>
        <v>0.23441396508728199</v>
      </c>
      <c r="E15" s="56">
        <f>'Section A Appendix'!K16</f>
        <v>0.25020883885596085</v>
      </c>
      <c r="F15" s="57">
        <f>'Section A Appendix'!N16</f>
        <v>0.27843380981976401</v>
      </c>
      <c r="G15" s="56">
        <f>'Section A Appendix'!Q16</f>
        <v>0.26085263772629941</v>
      </c>
      <c r="H15" s="57">
        <f>'Section A Appendix'!T16</f>
        <v>0.20107719928186699</v>
      </c>
      <c r="I15" s="56">
        <f>'Section A Appendix'!W16</f>
        <v>0.25471921275488479</v>
      </c>
      <c r="J15" s="57">
        <f>'Section A Appendix'!Z16</f>
        <v>0.22323462414578599</v>
      </c>
      <c r="K15" s="64">
        <f>'Section A Appendix'!AC16</f>
        <v>0.252</v>
      </c>
      <c r="L15" s="8">
        <f>'Section A Appendix'!AF16</f>
        <v>0.27</v>
      </c>
      <c r="M15" s="97">
        <f>'Section A Appendix'!AI16</f>
        <v>0.25800000000000001</v>
      </c>
      <c r="N15" s="98">
        <f>'Section A Appendix'!AL16</f>
        <v>0.308</v>
      </c>
      <c r="O15" s="108">
        <v>0.02</v>
      </c>
      <c r="P15" s="97">
        <f>'Section A Appendix'!AR16</f>
        <v>5.8999999999999997E-2</v>
      </c>
      <c r="Q15" s="98">
        <f>'Section A Appendix'!AU16</f>
        <v>6.2E-2</v>
      </c>
      <c r="R15" s="108">
        <v>6.5000000000000002E-2</v>
      </c>
    </row>
    <row r="16" spans="1:18" s="12" customFormat="1">
      <c r="A16" s="16" t="s">
        <v>23</v>
      </c>
      <c r="B16" s="54" t="s">
        <v>24</v>
      </c>
      <c r="C16" s="62">
        <f>'Section A Appendix'!E17</f>
        <v>1362.25</v>
      </c>
      <c r="D16" s="63">
        <f>'Section A Appendix'!H17</f>
        <v>91.75</v>
      </c>
      <c r="E16" s="62">
        <f>'Section A Appendix'!K17</f>
        <v>1425.6666666666667</v>
      </c>
      <c r="F16" s="63">
        <f>'Section A Appendix'!N17</f>
        <v>87.333333333333329</v>
      </c>
      <c r="G16" s="62">
        <f>'Section A Appendix'!Q17</f>
        <v>1414.3333333333333</v>
      </c>
      <c r="H16" s="63">
        <f>'Section A Appendix'!T17</f>
        <v>92.75</v>
      </c>
      <c r="I16" s="62">
        <f>'Section A Appendix'!W17</f>
        <v>1418.5</v>
      </c>
      <c r="J16" s="63">
        <f>'Section A Appendix'!Z17</f>
        <v>102</v>
      </c>
      <c r="K16" s="36">
        <f>'Section A Appendix'!AC17</f>
        <v>1448</v>
      </c>
      <c r="L16" s="78">
        <f>'Section A Appendix'!AF17</f>
        <v>95</v>
      </c>
      <c r="M16" s="36">
        <f>'Section A Appendix'!AI17</f>
        <v>1429</v>
      </c>
      <c r="N16" s="78">
        <f>'Section A Appendix'!AL17</f>
        <v>20</v>
      </c>
      <c r="O16" s="48">
        <f>'Section A Appendix'!AO17</f>
        <v>70</v>
      </c>
      <c r="P16" s="36">
        <f>'Section A Appendix'!AR17</f>
        <v>1425</v>
      </c>
      <c r="Q16" s="78">
        <f>'Section A Appendix'!AU17</f>
        <v>14</v>
      </c>
      <c r="R16" s="48">
        <f>'Section A Appendix'!AX17</f>
        <v>71</v>
      </c>
    </row>
    <row r="17" spans="1:18" s="12" customFormat="1">
      <c r="A17" s="149"/>
      <c r="B17" s="112"/>
      <c r="C17" s="150"/>
      <c r="D17" s="151"/>
      <c r="E17" s="151"/>
      <c r="F17" s="151"/>
      <c r="G17" s="151"/>
      <c r="H17" s="151"/>
      <c r="I17" s="151"/>
      <c r="J17" s="151"/>
      <c r="K17" s="152"/>
      <c r="L17" s="152"/>
      <c r="M17" s="152"/>
      <c r="N17" s="152"/>
      <c r="O17" s="152"/>
      <c r="P17" s="152"/>
      <c r="Q17" s="152"/>
      <c r="R17" s="152"/>
    </row>
    <row r="18" spans="1:18" ht="12.75" customHeight="1">
      <c r="C18" s="154" t="s">
        <v>114</v>
      </c>
    </row>
    <row r="19" spans="1:18" s="85" customFormat="1" ht="12.75" customHeight="1">
      <c r="A19" s="3"/>
      <c r="C19" s="153"/>
    </row>
    <row r="20" spans="1:18" s="95" customFormat="1" ht="17.25" customHeight="1">
      <c r="C20" s="75" t="s">
        <v>47</v>
      </c>
      <c r="D20" s="75"/>
      <c r="E20" s="75"/>
      <c r="F20" s="75"/>
      <c r="G20" s="94"/>
      <c r="K20" s="183"/>
      <c r="L20" s="183"/>
      <c r="M20" s="183"/>
      <c r="N20" s="183"/>
      <c r="O20" s="183"/>
      <c r="P20" s="183"/>
      <c r="Q20" s="183"/>
      <c r="R20" s="183"/>
    </row>
    <row r="21" spans="1:18" ht="128.25" customHeight="1">
      <c r="A21" s="27"/>
      <c r="B21" s="27"/>
      <c r="C21" s="183" t="s">
        <v>37</v>
      </c>
      <c r="D21" s="183"/>
      <c r="E21" s="183"/>
      <c r="F21" s="183"/>
      <c r="G21" s="75"/>
      <c r="H21" s="74"/>
      <c r="I21" s="74"/>
      <c r="K21" s="13"/>
      <c r="O21" s="74"/>
      <c r="R21" s="74"/>
    </row>
    <row r="22" spans="1:18">
      <c r="A22" s="27"/>
      <c r="B22" s="27"/>
      <c r="C22" s="74"/>
      <c r="D22" s="74"/>
      <c r="E22" s="74"/>
      <c r="F22" s="74"/>
      <c r="G22" s="74"/>
      <c r="H22" s="74"/>
      <c r="I22" s="74"/>
    </row>
    <row r="23" spans="1:18">
      <c r="A23" s="27"/>
      <c r="B23" s="27"/>
      <c r="C23" s="74"/>
      <c r="D23" s="74"/>
      <c r="E23" s="74"/>
      <c r="F23" s="74"/>
      <c r="G23" s="74"/>
      <c r="H23" s="74"/>
      <c r="I23" s="74"/>
    </row>
    <row r="24" spans="1:18">
      <c r="A24" s="27"/>
      <c r="B24" s="27"/>
      <c r="C24" s="74"/>
      <c r="D24" s="74"/>
      <c r="E24" s="74"/>
      <c r="F24" s="74"/>
      <c r="G24" s="74"/>
      <c r="H24" s="74"/>
      <c r="I24" s="74"/>
    </row>
    <row r="25" spans="1:18">
      <c r="C25" s="74"/>
      <c r="D25" s="74"/>
      <c r="E25" s="74"/>
      <c r="F25" s="74"/>
      <c r="G25" s="74"/>
      <c r="H25" s="74"/>
      <c r="I25" s="74"/>
    </row>
    <row r="26" spans="1:18">
      <c r="C26" s="74"/>
      <c r="D26" s="74"/>
      <c r="E26" s="74"/>
      <c r="F26" s="74"/>
      <c r="G26" s="74"/>
      <c r="H26" s="74"/>
      <c r="I26" s="74"/>
    </row>
    <row r="27" spans="1:18">
      <c r="C27" s="74"/>
      <c r="D27" s="74"/>
      <c r="E27" s="74"/>
      <c r="F27" s="74"/>
      <c r="G27" s="74"/>
      <c r="H27" s="74"/>
      <c r="I27" s="74"/>
    </row>
    <row r="28" spans="1:18">
      <c r="C28" s="74"/>
      <c r="D28" s="74"/>
      <c r="E28" s="74"/>
      <c r="F28" s="74"/>
      <c r="G28" s="72"/>
      <c r="H28" s="72"/>
      <c r="I28" s="72"/>
    </row>
    <row r="29" spans="1:18">
      <c r="C29" s="74"/>
      <c r="D29" s="74"/>
      <c r="E29" s="74"/>
      <c r="F29" s="74"/>
    </row>
    <row r="30" spans="1:18">
      <c r="C30" s="74"/>
      <c r="D30" s="74"/>
      <c r="E30" s="74"/>
      <c r="F30" s="74"/>
    </row>
    <row r="32" spans="1:18">
      <c r="C32" s="83"/>
      <c r="D32" s="82"/>
    </row>
    <row r="33" spans="3:4">
      <c r="C33" s="90"/>
      <c r="D33" s="82"/>
    </row>
  </sheetData>
  <mergeCells count="21">
    <mergeCell ref="K20:L20"/>
    <mergeCell ref="M20:O20"/>
    <mergeCell ref="P20:R20"/>
    <mergeCell ref="C21:F21"/>
    <mergeCell ref="P2:R2"/>
    <mergeCell ref="P3:R3"/>
    <mergeCell ref="G2:H2"/>
    <mergeCell ref="I2:J2"/>
    <mergeCell ref="K2:L2"/>
    <mergeCell ref="M2:O2"/>
    <mergeCell ref="M3:O3"/>
    <mergeCell ref="A1:B1"/>
    <mergeCell ref="A3:A4"/>
    <mergeCell ref="B3:B4"/>
    <mergeCell ref="K3:L3"/>
    <mergeCell ref="C3:D3"/>
    <mergeCell ref="E3:F3"/>
    <mergeCell ref="G3:H3"/>
    <mergeCell ref="I3:J3"/>
    <mergeCell ref="E2:F2"/>
    <mergeCell ref="C2:D2"/>
  </mergeCells>
  <phoneticPr fontId="5" type="noConversion"/>
  <printOptions horizontalCentered="1"/>
  <pageMargins left="0.25" right="0.25" top="0.75" bottom="0.75" header="0.3" footer="0.3"/>
  <pageSetup fitToWidth="0" orientation="landscape" horizontalDpi="300" verticalDpi="300" r:id="rId1"/>
  <headerFooter alignWithMargins="0">
    <oddHeader>&amp;C&amp;8Texas Department of Family and Protective Services</oddHeader>
    <oddFooter>&amp;L&amp;8Data Source:  IMPACT Data Warehouse&amp;10
&amp;C&amp;8&amp;P of &amp;N&amp;R&amp;8Management Reporting &amp; Statistics
FY10 - FY14 Data as of November 7th Following End of Each Fiscal Year
FY15 Data as of 11/7/2015
FY16 Data as of 03/07/2016
Log 75001 (dD)</oddFooter>
  </headerFooter>
  <colBreaks count="4" manualBreakCount="4">
    <brk id="6" max="1048575" man="1"/>
    <brk id="10" max="1048575" man="1"/>
    <brk id="12" max="1048575" man="1"/>
    <brk id="15"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4"/>
  <sheetViews>
    <sheetView zoomScaleNormal="100" workbookViewId="0">
      <pane xSplit="2" ySplit="5" topLeftCell="Y6" activePane="bottomRight" state="frozen"/>
      <selection pane="topRight" activeCell="C1" sqref="C1"/>
      <selection pane="bottomLeft" activeCell="A6" sqref="A6"/>
      <selection pane="bottomRight" activeCell="AX6" sqref="AX6"/>
    </sheetView>
  </sheetViews>
  <sheetFormatPr defaultRowHeight="12.75"/>
  <cols>
    <col min="1" max="1" width="13.140625" style="3" customWidth="1"/>
    <col min="2" max="2" width="35.42578125" customWidth="1"/>
    <col min="3" max="3" width="7.28515625" bestFit="1" customWidth="1"/>
    <col min="4" max="4" width="6.42578125" bestFit="1" customWidth="1"/>
    <col min="5" max="5" width="6.7109375" bestFit="1" customWidth="1"/>
    <col min="6" max="6" width="9.140625" bestFit="1" customWidth="1"/>
    <col min="7" max="8" width="5.7109375" customWidth="1"/>
    <col min="9" max="9" width="7.28515625" customWidth="1"/>
    <col min="10" max="10" width="6.42578125" customWidth="1"/>
    <col min="11" max="11" width="6.7109375" customWidth="1"/>
    <col min="12" max="12" width="6.140625" customWidth="1"/>
    <col min="13" max="14" width="5.7109375" customWidth="1"/>
    <col min="15" max="15" width="7.28515625" customWidth="1"/>
    <col min="16" max="16" width="6.42578125" customWidth="1"/>
    <col min="17" max="17" width="6.7109375" customWidth="1"/>
    <col min="18" max="18" width="6.140625" customWidth="1"/>
    <col min="19" max="20" width="5.7109375" customWidth="1"/>
    <col min="21" max="21" width="7.28515625" customWidth="1"/>
    <col min="22" max="22" width="6.42578125" customWidth="1"/>
    <col min="23" max="24" width="6.7109375" customWidth="1"/>
    <col min="25" max="26" width="5.7109375" customWidth="1"/>
    <col min="27" max="27" width="9.5703125" bestFit="1" customWidth="1"/>
    <col min="28" max="29" width="6.7109375" bestFit="1" customWidth="1"/>
    <col min="30" max="30" width="8.140625" bestFit="1" customWidth="1"/>
    <col min="31" max="31" width="5" customWidth="1"/>
    <col min="32" max="32" width="5.85546875" bestFit="1" customWidth="1"/>
    <col min="33" max="33" width="9.5703125" bestFit="1" customWidth="1"/>
    <col min="34" max="34" width="6.42578125" bestFit="1" customWidth="1"/>
    <col min="35" max="35" width="6.5703125" bestFit="1" customWidth="1"/>
    <col min="36" max="36" width="7.28515625" bestFit="1" customWidth="1"/>
    <col min="37" max="37" width="5" bestFit="1" customWidth="1"/>
    <col min="38" max="38" width="5.7109375" customWidth="1"/>
    <col min="39" max="40" width="5" bestFit="1" customWidth="1"/>
    <col min="41" max="41" width="6.5703125" bestFit="1" customWidth="1"/>
    <col min="42" max="42" width="9.5703125" style="85" bestFit="1" customWidth="1"/>
    <col min="43" max="43" width="6.42578125" style="85" bestFit="1" customWidth="1"/>
    <col min="44" max="44" width="6.5703125" style="85" bestFit="1" customWidth="1"/>
    <col min="45" max="45" width="7.28515625" style="85" bestFit="1" customWidth="1"/>
    <col min="46" max="46" width="5" style="85" bestFit="1" customWidth="1"/>
    <col min="47" max="47" width="5.7109375" style="85" customWidth="1"/>
    <col min="48" max="49" width="5" style="85" bestFit="1" customWidth="1"/>
    <col min="50" max="50" width="6.5703125" style="85" bestFit="1" customWidth="1"/>
  </cols>
  <sheetData>
    <row r="1" spans="1:50" ht="40.700000000000003" customHeight="1">
      <c r="A1" s="175" t="s">
        <v>59</v>
      </c>
      <c r="B1" s="175"/>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186"/>
      <c r="AH1" s="186"/>
      <c r="AI1" s="186"/>
      <c r="AJ1" s="186"/>
      <c r="AK1" s="186"/>
      <c r="AL1" s="186"/>
      <c r="AM1" s="186"/>
      <c r="AN1" s="186"/>
      <c r="AO1" s="186"/>
      <c r="AP1" s="186"/>
      <c r="AQ1" s="186"/>
      <c r="AR1" s="186"/>
      <c r="AS1" s="186"/>
      <c r="AT1" s="186"/>
      <c r="AU1" s="186"/>
      <c r="AV1" s="186"/>
      <c r="AW1" s="186"/>
      <c r="AX1" s="186"/>
    </row>
    <row r="2" spans="1:50" ht="9.9499999999999993" customHeight="1">
      <c r="A2" s="2"/>
      <c r="B2" s="1"/>
      <c r="C2" s="34"/>
      <c r="D2" s="4"/>
      <c r="E2" s="4"/>
      <c r="F2" s="4"/>
      <c r="G2" s="4"/>
      <c r="H2" s="39"/>
      <c r="I2" s="34"/>
      <c r="J2" s="4"/>
      <c r="K2" s="4"/>
      <c r="L2" s="4"/>
      <c r="M2" s="4"/>
      <c r="N2" s="39"/>
      <c r="O2" s="34"/>
      <c r="P2" s="4"/>
      <c r="Q2" s="4"/>
      <c r="R2" s="4"/>
      <c r="S2" s="4"/>
      <c r="T2" s="39"/>
      <c r="U2" s="34"/>
      <c r="V2" s="4"/>
      <c r="W2" s="4"/>
      <c r="X2" s="4"/>
      <c r="Y2" s="4"/>
      <c r="Z2" s="39"/>
      <c r="AA2" s="34"/>
      <c r="AB2" s="4"/>
      <c r="AC2" s="4"/>
      <c r="AD2" s="4"/>
      <c r="AE2" s="4"/>
      <c r="AF2" s="4"/>
      <c r="AG2" s="34"/>
      <c r="AH2" s="4"/>
      <c r="AI2" s="4"/>
      <c r="AJ2" s="4"/>
      <c r="AK2" s="4"/>
      <c r="AL2" s="4"/>
      <c r="AM2" s="4"/>
      <c r="AN2" s="4"/>
      <c r="AO2" s="39"/>
      <c r="AP2" s="34"/>
      <c r="AQ2" s="4"/>
      <c r="AR2" s="4"/>
      <c r="AS2" s="4"/>
      <c r="AT2" s="4"/>
      <c r="AU2" s="4"/>
      <c r="AV2" s="4"/>
      <c r="AW2" s="4"/>
      <c r="AX2" s="39"/>
    </row>
    <row r="3" spans="1:50">
      <c r="A3" s="176" t="s">
        <v>19</v>
      </c>
      <c r="B3" s="189" t="s">
        <v>31</v>
      </c>
      <c r="C3" s="179" t="s">
        <v>21</v>
      </c>
      <c r="D3" s="187"/>
      <c r="E3" s="187"/>
      <c r="F3" s="187"/>
      <c r="G3" s="187"/>
      <c r="H3" s="180"/>
      <c r="I3" s="179" t="s">
        <v>20</v>
      </c>
      <c r="J3" s="187"/>
      <c r="K3" s="187"/>
      <c r="L3" s="187"/>
      <c r="M3" s="187"/>
      <c r="N3" s="180"/>
      <c r="O3" s="179" t="s">
        <v>52</v>
      </c>
      <c r="P3" s="187"/>
      <c r="Q3" s="187"/>
      <c r="R3" s="187"/>
      <c r="S3" s="187"/>
      <c r="T3" s="180"/>
      <c r="U3" s="179" t="s">
        <v>53</v>
      </c>
      <c r="V3" s="187"/>
      <c r="W3" s="187"/>
      <c r="X3" s="187"/>
      <c r="Y3" s="187"/>
      <c r="Z3" s="180"/>
      <c r="AA3" s="179" t="s">
        <v>43</v>
      </c>
      <c r="AB3" s="190"/>
      <c r="AC3" s="190"/>
      <c r="AD3" s="190"/>
      <c r="AE3" s="190"/>
      <c r="AF3" s="190"/>
      <c r="AG3" s="179" t="s">
        <v>50</v>
      </c>
      <c r="AH3" s="190"/>
      <c r="AI3" s="190"/>
      <c r="AJ3" s="190"/>
      <c r="AK3" s="190"/>
      <c r="AL3" s="190"/>
      <c r="AM3" s="191"/>
      <c r="AN3" s="191"/>
      <c r="AO3" s="192"/>
      <c r="AP3" s="179" t="s">
        <v>51</v>
      </c>
      <c r="AQ3" s="190"/>
      <c r="AR3" s="190"/>
      <c r="AS3" s="190"/>
      <c r="AT3" s="190"/>
      <c r="AU3" s="190"/>
      <c r="AV3" s="191"/>
      <c r="AW3" s="191"/>
      <c r="AX3" s="192"/>
    </row>
    <row r="4" spans="1:50" ht="16.5" customHeight="1">
      <c r="A4" s="176"/>
      <c r="B4" s="189"/>
      <c r="C4" s="179" t="s">
        <v>22</v>
      </c>
      <c r="D4" s="187"/>
      <c r="E4" s="188"/>
      <c r="F4" s="177" t="s">
        <v>44</v>
      </c>
      <c r="G4" s="187"/>
      <c r="H4" s="180"/>
      <c r="I4" s="179" t="s">
        <v>22</v>
      </c>
      <c r="J4" s="187"/>
      <c r="K4" s="188"/>
      <c r="L4" s="177" t="s">
        <v>44</v>
      </c>
      <c r="M4" s="187"/>
      <c r="N4" s="180"/>
      <c r="O4" s="179" t="s">
        <v>22</v>
      </c>
      <c r="P4" s="187"/>
      <c r="Q4" s="188"/>
      <c r="R4" s="177" t="s">
        <v>44</v>
      </c>
      <c r="S4" s="187"/>
      <c r="T4" s="180"/>
      <c r="U4" s="179" t="s">
        <v>22</v>
      </c>
      <c r="V4" s="187"/>
      <c r="W4" s="188"/>
      <c r="X4" s="177" t="s">
        <v>44</v>
      </c>
      <c r="Y4" s="187"/>
      <c r="Z4" s="180"/>
      <c r="AA4" s="179" t="s">
        <v>22</v>
      </c>
      <c r="AB4" s="190"/>
      <c r="AC4" s="193"/>
      <c r="AD4" s="177" t="s">
        <v>44</v>
      </c>
      <c r="AE4" s="187"/>
      <c r="AF4" s="188"/>
      <c r="AG4" s="179" t="s">
        <v>22</v>
      </c>
      <c r="AH4" s="190"/>
      <c r="AI4" s="193"/>
      <c r="AJ4" s="177" t="s">
        <v>44</v>
      </c>
      <c r="AK4" s="187"/>
      <c r="AL4" s="188"/>
      <c r="AM4" s="177" t="s">
        <v>42</v>
      </c>
      <c r="AN4" s="190"/>
      <c r="AO4" s="194"/>
      <c r="AP4" s="179" t="s">
        <v>22</v>
      </c>
      <c r="AQ4" s="190"/>
      <c r="AR4" s="193"/>
      <c r="AS4" s="177" t="s">
        <v>44</v>
      </c>
      <c r="AT4" s="187"/>
      <c r="AU4" s="188"/>
      <c r="AV4" s="177" t="s">
        <v>42</v>
      </c>
      <c r="AW4" s="190"/>
      <c r="AX4" s="194"/>
    </row>
    <row r="5" spans="1:50" ht="16.5" customHeight="1">
      <c r="A5" s="7"/>
      <c r="B5" s="49"/>
      <c r="C5" s="35" t="s">
        <v>33</v>
      </c>
      <c r="D5" s="10" t="s">
        <v>34</v>
      </c>
      <c r="E5" s="10" t="s">
        <v>36</v>
      </c>
      <c r="F5" s="10" t="s">
        <v>33</v>
      </c>
      <c r="G5" s="10" t="s">
        <v>34</v>
      </c>
      <c r="H5" s="40" t="s">
        <v>36</v>
      </c>
      <c r="I5" s="35" t="s">
        <v>33</v>
      </c>
      <c r="J5" s="10" t="s">
        <v>34</v>
      </c>
      <c r="K5" s="10" t="s">
        <v>36</v>
      </c>
      <c r="L5" s="10" t="s">
        <v>33</v>
      </c>
      <c r="M5" s="10" t="s">
        <v>34</v>
      </c>
      <c r="N5" s="40" t="s">
        <v>36</v>
      </c>
      <c r="O5" s="35" t="s">
        <v>33</v>
      </c>
      <c r="P5" s="10" t="s">
        <v>34</v>
      </c>
      <c r="Q5" s="10" t="s">
        <v>36</v>
      </c>
      <c r="R5" s="10" t="s">
        <v>33</v>
      </c>
      <c r="S5" s="10" t="s">
        <v>34</v>
      </c>
      <c r="T5" s="40" t="s">
        <v>36</v>
      </c>
      <c r="U5" s="35" t="s">
        <v>33</v>
      </c>
      <c r="V5" s="10" t="s">
        <v>34</v>
      </c>
      <c r="W5" s="10" t="s">
        <v>36</v>
      </c>
      <c r="X5" s="10" t="s">
        <v>33</v>
      </c>
      <c r="Y5" s="10" t="s">
        <v>34</v>
      </c>
      <c r="Z5" s="40" t="s">
        <v>36</v>
      </c>
      <c r="AA5" s="35" t="s">
        <v>33</v>
      </c>
      <c r="AB5" s="10" t="s">
        <v>34</v>
      </c>
      <c r="AC5" s="10" t="s">
        <v>36</v>
      </c>
      <c r="AD5" s="10" t="s">
        <v>33</v>
      </c>
      <c r="AE5" s="10" t="s">
        <v>34</v>
      </c>
      <c r="AF5" s="10" t="s">
        <v>36</v>
      </c>
      <c r="AG5" s="35" t="s">
        <v>33</v>
      </c>
      <c r="AH5" s="10" t="s">
        <v>34</v>
      </c>
      <c r="AI5" s="10" t="s">
        <v>36</v>
      </c>
      <c r="AJ5" s="10" t="s">
        <v>33</v>
      </c>
      <c r="AK5" s="10" t="s">
        <v>34</v>
      </c>
      <c r="AL5" s="10" t="s">
        <v>36</v>
      </c>
      <c r="AM5" s="10" t="s">
        <v>33</v>
      </c>
      <c r="AN5" s="10" t="s">
        <v>34</v>
      </c>
      <c r="AO5" s="40" t="s">
        <v>36</v>
      </c>
      <c r="AP5" s="35" t="s">
        <v>33</v>
      </c>
      <c r="AQ5" s="10" t="s">
        <v>34</v>
      </c>
      <c r="AR5" s="10" t="s">
        <v>36</v>
      </c>
      <c r="AS5" s="10" t="s">
        <v>33</v>
      </c>
      <c r="AT5" s="10" t="s">
        <v>34</v>
      </c>
      <c r="AU5" s="10" t="s">
        <v>36</v>
      </c>
      <c r="AV5" s="10" t="s">
        <v>33</v>
      </c>
      <c r="AW5" s="10" t="s">
        <v>34</v>
      </c>
      <c r="AX5" s="40" t="s">
        <v>36</v>
      </c>
    </row>
    <row r="6" spans="1:50" s="12" customFormat="1">
      <c r="A6" s="16" t="s">
        <v>0</v>
      </c>
      <c r="B6" s="50" t="s">
        <v>32</v>
      </c>
      <c r="C6" s="36">
        <v>26239</v>
      </c>
      <c r="D6" s="9">
        <v>31294</v>
      </c>
      <c r="E6" s="8">
        <v>0.83799999999999997</v>
      </c>
      <c r="F6" s="9">
        <v>1724</v>
      </c>
      <c r="G6" s="9">
        <v>2059</v>
      </c>
      <c r="H6" s="41">
        <v>0.83699999999999997</v>
      </c>
      <c r="I6" s="36">
        <v>28334</v>
      </c>
      <c r="J6" s="9">
        <v>34097</v>
      </c>
      <c r="K6" s="8">
        <v>0.83099999999999996</v>
      </c>
      <c r="L6" s="9">
        <v>1812</v>
      </c>
      <c r="M6" s="9">
        <v>2148</v>
      </c>
      <c r="N6" s="41">
        <v>0.84399999999999997</v>
      </c>
      <c r="O6" s="36">
        <v>28761</v>
      </c>
      <c r="P6" s="78">
        <v>34392</v>
      </c>
      <c r="Q6" s="8">
        <v>0.83599999999999997</v>
      </c>
      <c r="R6" s="78">
        <v>1968</v>
      </c>
      <c r="S6" s="78">
        <v>2275</v>
      </c>
      <c r="T6" s="41">
        <v>0.86499999999999999</v>
      </c>
      <c r="U6" s="36">
        <v>28559</v>
      </c>
      <c r="V6" s="9">
        <v>34262</v>
      </c>
      <c r="W6" s="8">
        <v>0.83399999999999996</v>
      </c>
      <c r="X6" s="9">
        <v>2002</v>
      </c>
      <c r="Y6" s="9">
        <v>2432</v>
      </c>
      <c r="Z6" s="41">
        <v>0.82299999999999995</v>
      </c>
      <c r="AA6" s="36">
        <v>29802</v>
      </c>
      <c r="AB6" s="9">
        <v>35307</v>
      </c>
      <c r="AC6" s="8">
        <v>0.84399999999999997</v>
      </c>
      <c r="AD6" s="9">
        <v>1902</v>
      </c>
      <c r="AE6" s="9">
        <v>2279</v>
      </c>
      <c r="AF6" s="8">
        <v>0.83499999999999996</v>
      </c>
      <c r="AG6" s="36">
        <v>29932</v>
      </c>
      <c r="AH6" s="78">
        <v>35671</v>
      </c>
      <c r="AI6" s="8">
        <v>0.83899999999999997</v>
      </c>
      <c r="AJ6" s="78">
        <v>1857</v>
      </c>
      <c r="AK6" s="78">
        <v>2236</v>
      </c>
      <c r="AL6" s="8">
        <v>0.83099999999999996</v>
      </c>
      <c r="AM6" s="78" t="s">
        <v>23</v>
      </c>
      <c r="AN6" s="78" t="s">
        <v>23</v>
      </c>
      <c r="AO6" s="41" t="s">
        <v>23</v>
      </c>
      <c r="AP6" s="36">
        <v>17425</v>
      </c>
      <c r="AQ6" s="78">
        <v>20866</v>
      </c>
      <c r="AR6" s="8">
        <v>0.83499999999999996</v>
      </c>
      <c r="AS6" s="78">
        <v>992</v>
      </c>
      <c r="AT6" s="78">
        <v>1202</v>
      </c>
      <c r="AU6" s="8">
        <v>0.82499999999999996</v>
      </c>
      <c r="AV6" s="78" t="s">
        <v>23</v>
      </c>
      <c r="AW6" s="78" t="s">
        <v>23</v>
      </c>
      <c r="AX6" s="41" t="s">
        <v>23</v>
      </c>
    </row>
    <row r="7" spans="1:50" s="12" customFormat="1">
      <c r="A7" s="16" t="s">
        <v>1</v>
      </c>
      <c r="B7" s="50" t="s">
        <v>2</v>
      </c>
      <c r="C7" s="36">
        <v>343</v>
      </c>
      <c r="D7" s="9">
        <v>7416</v>
      </c>
      <c r="E7" s="8">
        <v>4.5999999999999999E-2</v>
      </c>
      <c r="F7" s="9">
        <v>12</v>
      </c>
      <c r="G7" s="9">
        <v>423</v>
      </c>
      <c r="H7" s="41">
        <v>2.8000000000000001E-2</v>
      </c>
      <c r="I7" s="36">
        <v>426</v>
      </c>
      <c r="J7" s="9">
        <v>7124</v>
      </c>
      <c r="K7" s="8">
        <v>0.06</v>
      </c>
      <c r="L7" s="9">
        <v>15</v>
      </c>
      <c r="M7" s="9">
        <v>395</v>
      </c>
      <c r="N7" s="41">
        <v>3.7999999999999999E-2</v>
      </c>
      <c r="O7" s="36">
        <v>472</v>
      </c>
      <c r="P7" s="78">
        <v>9195</v>
      </c>
      <c r="Q7" s="98">
        <v>5.0999999999999997E-2</v>
      </c>
      <c r="R7" s="78">
        <v>42</v>
      </c>
      <c r="S7" s="78">
        <v>677</v>
      </c>
      <c r="T7" s="41">
        <v>6.2E-2</v>
      </c>
      <c r="U7" s="36">
        <v>466</v>
      </c>
      <c r="V7" s="9">
        <v>10219</v>
      </c>
      <c r="W7" s="8">
        <v>4.5999999999999999E-2</v>
      </c>
      <c r="X7" s="9">
        <v>31</v>
      </c>
      <c r="Y7" s="9">
        <v>587</v>
      </c>
      <c r="Z7" s="41">
        <v>5.2999999999999999E-2</v>
      </c>
      <c r="AA7" s="36">
        <v>491</v>
      </c>
      <c r="AB7" s="9">
        <v>8556</v>
      </c>
      <c r="AC7" s="8">
        <v>5.7000000000000002E-2</v>
      </c>
      <c r="AD7" s="9">
        <v>36</v>
      </c>
      <c r="AE7" s="9">
        <v>552</v>
      </c>
      <c r="AF7" s="8">
        <v>6.5000000000000002E-2</v>
      </c>
      <c r="AG7" s="36">
        <v>390</v>
      </c>
      <c r="AH7" s="78">
        <v>6193</v>
      </c>
      <c r="AI7" s="8">
        <v>6.3E-2</v>
      </c>
      <c r="AJ7" s="78">
        <v>38</v>
      </c>
      <c r="AK7" s="78">
        <v>437</v>
      </c>
      <c r="AL7" s="8">
        <v>8.6999999999999994E-2</v>
      </c>
      <c r="AM7" s="78" t="s">
        <v>23</v>
      </c>
      <c r="AN7" s="78" t="s">
        <v>23</v>
      </c>
      <c r="AO7" s="41" t="s">
        <v>23</v>
      </c>
      <c r="AP7" s="36">
        <v>296</v>
      </c>
      <c r="AQ7" s="78">
        <v>6274</v>
      </c>
      <c r="AR7" s="8">
        <v>4.7E-2</v>
      </c>
      <c r="AS7" s="78">
        <v>32</v>
      </c>
      <c r="AT7" s="78">
        <v>471</v>
      </c>
      <c r="AU7" s="8">
        <v>6.8000000000000005E-2</v>
      </c>
      <c r="AV7" s="78" t="s">
        <v>23</v>
      </c>
      <c r="AW7" s="78" t="s">
        <v>23</v>
      </c>
      <c r="AX7" s="41" t="s">
        <v>23</v>
      </c>
    </row>
    <row r="8" spans="1:50" s="12" customFormat="1">
      <c r="A8" s="16" t="s">
        <v>3</v>
      </c>
      <c r="B8" s="50" t="s">
        <v>4</v>
      </c>
      <c r="C8" s="36">
        <v>7639</v>
      </c>
      <c r="D8" s="9">
        <v>12755</v>
      </c>
      <c r="E8" s="8">
        <v>0.5989023912191298</v>
      </c>
      <c r="F8" s="9">
        <v>428</v>
      </c>
      <c r="G8" s="9">
        <v>792</v>
      </c>
      <c r="H8" s="41">
        <v>0.54</v>
      </c>
      <c r="I8" s="36">
        <v>9525</v>
      </c>
      <c r="J8" s="9">
        <v>16291</v>
      </c>
      <c r="K8" s="8">
        <v>0.58467865692713772</v>
      </c>
      <c r="L8" s="9">
        <v>601</v>
      </c>
      <c r="M8" s="9">
        <v>1116</v>
      </c>
      <c r="N8" s="41">
        <v>0.53900000000000003</v>
      </c>
      <c r="O8" s="36">
        <v>10254</v>
      </c>
      <c r="P8" s="78">
        <v>17197</v>
      </c>
      <c r="Q8" s="8">
        <v>0.59626679071931155</v>
      </c>
      <c r="R8" s="78">
        <v>606</v>
      </c>
      <c r="S8" s="78">
        <v>1029</v>
      </c>
      <c r="T8" s="41">
        <v>0.58899999999999997</v>
      </c>
      <c r="U8" s="36">
        <v>9810</v>
      </c>
      <c r="V8" s="9">
        <v>16748</v>
      </c>
      <c r="W8" s="8">
        <v>0.58599999999999997</v>
      </c>
      <c r="X8" s="9">
        <v>547</v>
      </c>
      <c r="Y8" s="9">
        <v>1083</v>
      </c>
      <c r="Z8" s="41">
        <v>0.505</v>
      </c>
      <c r="AA8" s="36">
        <v>9761</v>
      </c>
      <c r="AB8" s="9">
        <v>16773</v>
      </c>
      <c r="AC8" s="8">
        <v>0.58199999999999996</v>
      </c>
      <c r="AD8" s="9">
        <v>510</v>
      </c>
      <c r="AE8" s="9">
        <v>1125</v>
      </c>
      <c r="AF8" s="8">
        <v>0.45300000000000001</v>
      </c>
      <c r="AG8" s="36">
        <v>10291</v>
      </c>
      <c r="AH8" s="78">
        <v>17616</v>
      </c>
      <c r="AI8" s="8">
        <v>0.58399999999999996</v>
      </c>
      <c r="AJ8" s="78">
        <v>377</v>
      </c>
      <c r="AK8" s="78">
        <v>862</v>
      </c>
      <c r="AL8" s="8">
        <v>0.437</v>
      </c>
      <c r="AM8" s="78">
        <v>164</v>
      </c>
      <c r="AN8" s="78">
        <v>319</v>
      </c>
      <c r="AO8" s="41">
        <v>0.51400000000000001</v>
      </c>
      <c r="AP8" s="36">
        <v>2414</v>
      </c>
      <c r="AQ8" s="78">
        <v>4208</v>
      </c>
      <c r="AR8" s="8">
        <v>0.57399999999999995</v>
      </c>
      <c r="AS8" s="78">
        <v>56</v>
      </c>
      <c r="AT8" s="78">
        <v>152</v>
      </c>
      <c r="AU8" s="8">
        <v>0.36799999999999999</v>
      </c>
      <c r="AV8" s="78">
        <v>42</v>
      </c>
      <c r="AW8" s="78">
        <v>81</v>
      </c>
      <c r="AX8" s="41">
        <v>0.51900000000000002</v>
      </c>
    </row>
    <row r="9" spans="1:50" s="12" customFormat="1">
      <c r="A9" s="16" t="s">
        <v>5</v>
      </c>
      <c r="B9" s="50" t="s">
        <v>6</v>
      </c>
      <c r="C9" s="36">
        <v>9374</v>
      </c>
      <c r="D9" s="9">
        <v>12367</v>
      </c>
      <c r="E9" s="8">
        <v>0.75798495997412474</v>
      </c>
      <c r="F9" s="9">
        <v>537</v>
      </c>
      <c r="G9" s="9">
        <v>742</v>
      </c>
      <c r="H9" s="41">
        <v>0.72399999999999998</v>
      </c>
      <c r="I9" s="36">
        <v>11637</v>
      </c>
      <c r="J9" s="9">
        <v>14427</v>
      </c>
      <c r="K9" s="8">
        <v>0.80661260137242674</v>
      </c>
      <c r="L9" s="9">
        <v>837</v>
      </c>
      <c r="M9" s="9">
        <v>1009</v>
      </c>
      <c r="N9" s="41">
        <v>0.83</v>
      </c>
      <c r="O9" s="36">
        <v>12812</v>
      </c>
      <c r="P9" s="78">
        <v>16024</v>
      </c>
      <c r="Q9" s="8">
        <v>0.79955067398901647</v>
      </c>
      <c r="R9" s="78">
        <v>738</v>
      </c>
      <c r="S9" s="78">
        <v>918</v>
      </c>
      <c r="T9" s="41">
        <v>0.80400000000000005</v>
      </c>
      <c r="U9" s="36">
        <v>12605</v>
      </c>
      <c r="V9" s="9">
        <v>15892</v>
      </c>
      <c r="W9" s="8">
        <v>0.79300000000000004</v>
      </c>
      <c r="X9" s="9">
        <v>808</v>
      </c>
      <c r="Y9" s="9">
        <v>1024</v>
      </c>
      <c r="Z9" s="41">
        <v>0.78900000000000003</v>
      </c>
      <c r="AA9" s="36">
        <v>12318</v>
      </c>
      <c r="AB9" s="9">
        <v>15456</v>
      </c>
      <c r="AC9" s="8">
        <v>0.79700000000000004</v>
      </c>
      <c r="AD9" s="9">
        <v>791</v>
      </c>
      <c r="AE9" s="9">
        <v>1014</v>
      </c>
      <c r="AF9" s="8">
        <v>0.78</v>
      </c>
      <c r="AG9" s="36">
        <v>13241</v>
      </c>
      <c r="AH9" s="78">
        <v>16524</v>
      </c>
      <c r="AI9" s="8">
        <v>0.80100000000000005</v>
      </c>
      <c r="AJ9" s="78">
        <v>893</v>
      </c>
      <c r="AK9" s="78">
        <v>1131</v>
      </c>
      <c r="AL9" s="8">
        <v>0.79</v>
      </c>
      <c r="AM9" s="78">
        <v>13</v>
      </c>
      <c r="AN9" s="78">
        <v>14</v>
      </c>
      <c r="AO9" s="41">
        <v>0.92900000000000005</v>
      </c>
      <c r="AP9" s="36">
        <v>3732</v>
      </c>
      <c r="AQ9" s="78">
        <v>4572</v>
      </c>
      <c r="AR9" s="8">
        <v>0.81599999999999995</v>
      </c>
      <c r="AS9" s="78">
        <v>231</v>
      </c>
      <c r="AT9" s="78">
        <v>289</v>
      </c>
      <c r="AU9" s="8">
        <v>0.79900000000000004</v>
      </c>
      <c r="AV9" s="78">
        <v>13</v>
      </c>
      <c r="AW9" s="78">
        <v>16</v>
      </c>
      <c r="AX9" s="41">
        <v>0.81299999999999994</v>
      </c>
    </row>
    <row r="10" spans="1:50" s="12" customFormat="1">
      <c r="A10" s="16" t="s">
        <v>7</v>
      </c>
      <c r="B10" s="50" t="s">
        <v>8</v>
      </c>
      <c r="C10" s="36">
        <v>1529</v>
      </c>
      <c r="D10" s="9">
        <v>14152</v>
      </c>
      <c r="E10" s="8">
        <v>0.10804126625211984</v>
      </c>
      <c r="F10" s="9">
        <v>114</v>
      </c>
      <c r="G10" s="9">
        <v>867</v>
      </c>
      <c r="H10" s="41">
        <v>0.13100000000000001</v>
      </c>
      <c r="I10" s="36">
        <v>1410</v>
      </c>
      <c r="J10" s="9">
        <v>16061</v>
      </c>
      <c r="K10" s="8">
        <v>8.7790299483220216E-2</v>
      </c>
      <c r="L10" s="9">
        <v>92</v>
      </c>
      <c r="M10" s="9">
        <v>1110</v>
      </c>
      <c r="N10" s="41">
        <v>8.3000000000000004E-2</v>
      </c>
      <c r="O10" s="36">
        <v>1363</v>
      </c>
      <c r="P10" s="78">
        <v>17601</v>
      </c>
      <c r="Q10" s="8">
        <v>7.7438781887392796E-2</v>
      </c>
      <c r="R10" s="78">
        <v>86</v>
      </c>
      <c r="S10" s="78">
        <v>1013</v>
      </c>
      <c r="T10" s="41">
        <v>8.5000000000000006E-2</v>
      </c>
      <c r="U10" s="36">
        <v>1328</v>
      </c>
      <c r="V10" s="9">
        <v>17410</v>
      </c>
      <c r="W10" s="8">
        <v>7.5999999999999998E-2</v>
      </c>
      <c r="X10" s="9">
        <v>100</v>
      </c>
      <c r="Y10" s="9">
        <v>1128</v>
      </c>
      <c r="Z10" s="41">
        <v>8.8999999999999996E-2</v>
      </c>
      <c r="AA10" s="36">
        <v>1246</v>
      </c>
      <c r="AB10" s="9">
        <v>16912</v>
      </c>
      <c r="AC10" s="8">
        <v>7.3999999999999996E-2</v>
      </c>
      <c r="AD10" s="9">
        <v>81</v>
      </c>
      <c r="AE10" s="9">
        <v>1108</v>
      </c>
      <c r="AF10" s="8">
        <v>7.2999999999999995E-2</v>
      </c>
      <c r="AG10" s="36">
        <v>1180</v>
      </c>
      <c r="AH10" s="78">
        <v>17896</v>
      </c>
      <c r="AI10" s="8">
        <v>6.6000000000000003E-2</v>
      </c>
      <c r="AJ10" s="78">
        <v>39</v>
      </c>
      <c r="AK10" s="78">
        <v>1162</v>
      </c>
      <c r="AL10" s="8">
        <v>6.8000000000000005E-2</v>
      </c>
      <c r="AM10" s="78">
        <v>4</v>
      </c>
      <c r="AN10" s="78">
        <v>12</v>
      </c>
      <c r="AO10" s="41">
        <v>0.33300000000000002</v>
      </c>
      <c r="AP10" s="36">
        <v>317</v>
      </c>
      <c r="AQ10" s="78">
        <v>4918</v>
      </c>
      <c r="AR10" s="8">
        <v>6.4000000000000001E-2</v>
      </c>
      <c r="AS10" s="78">
        <v>8</v>
      </c>
      <c r="AT10" s="78">
        <v>282</v>
      </c>
      <c r="AU10" s="8">
        <v>2.8000000000000001E-2</v>
      </c>
      <c r="AV10" s="78">
        <v>2</v>
      </c>
      <c r="AW10" s="78">
        <v>13</v>
      </c>
      <c r="AX10" s="41">
        <v>0.154</v>
      </c>
    </row>
    <row r="11" spans="1:50" s="12" customFormat="1">
      <c r="A11" s="16" t="s">
        <v>9</v>
      </c>
      <c r="B11" s="50" t="s">
        <v>10</v>
      </c>
      <c r="C11" s="36">
        <v>336031.99999937002</v>
      </c>
      <c r="D11" s="9">
        <v>14152</v>
      </c>
      <c r="E11" s="18">
        <v>23.744488</v>
      </c>
      <c r="F11" s="9">
        <v>21287.74193543</v>
      </c>
      <c r="G11" s="9">
        <v>867</v>
      </c>
      <c r="H11" s="42">
        <v>24.6</v>
      </c>
      <c r="I11" s="36">
        <v>337220.74193432002</v>
      </c>
      <c r="J11" s="9">
        <v>16061</v>
      </c>
      <c r="K11" s="18">
        <v>20.996248000000001</v>
      </c>
      <c r="L11" s="9">
        <v>20963</v>
      </c>
      <c r="M11" s="9">
        <v>1110</v>
      </c>
      <c r="N11" s="42">
        <v>18.899999999999999</v>
      </c>
      <c r="O11" s="36">
        <v>358467.87096621998</v>
      </c>
      <c r="P11" s="78">
        <v>17601</v>
      </c>
      <c r="Q11" s="87">
        <v>20.366334999999999</v>
      </c>
      <c r="R11" s="78">
        <v>18925</v>
      </c>
      <c r="S11" s="78">
        <v>1013</v>
      </c>
      <c r="T11" s="44">
        <v>18.7</v>
      </c>
      <c r="U11" s="36">
        <v>358424.09</v>
      </c>
      <c r="V11" s="9">
        <v>17410</v>
      </c>
      <c r="W11" s="18">
        <v>20.587</v>
      </c>
      <c r="X11" s="9">
        <v>22114</v>
      </c>
      <c r="Y11" s="9">
        <v>1128</v>
      </c>
      <c r="Z11" s="42">
        <v>19.600000000000001</v>
      </c>
      <c r="AA11" s="36">
        <v>342796</v>
      </c>
      <c r="AB11" s="9">
        <v>16912</v>
      </c>
      <c r="AC11" s="18">
        <v>20.3</v>
      </c>
      <c r="AD11" s="9">
        <v>21949</v>
      </c>
      <c r="AE11" s="9">
        <v>1108</v>
      </c>
      <c r="AF11" s="18">
        <v>19.8</v>
      </c>
      <c r="AG11" s="36">
        <v>371665</v>
      </c>
      <c r="AH11" s="78">
        <v>17896</v>
      </c>
      <c r="AI11" s="87">
        <v>20.8</v>
      </c>
      <c r="AJ11" s="78">
        <v>23094</v>
      </c>
      <c r="AK11" s="78">
        <v>1164</v>
      </c>
      <c r="AL11" s="87">
        <v>19.8</v>
      </c>
      <c r="AM11" s="78">
        <v>1656</v>
      </c>
      <c r="AN11" s="78">
        <v>53</v>
      </c>
      <c r="AO11" s="76">
        <v>31.2</v>
      </c>
      <c r="AP11" s="36">
        <v>105352</v>
      </c>
      <c r="AQ11" s="78">
        <v>4918</v>
      </c>
      <c r="AR11" s="87">
        <v>21.4</v>
      </c>
      <c r="AS11" s="78">
        <v>5511</v>
      </c>
      <c r="AT11" s="78">
        <v>262</v>
      </c>
      <c r="AU11" s="87">
        <v>21</v>
      </c>
      <c r="AV11" s="78">
        <v>1094</v>
      </c>
      <c r="AW11" s="78">
        <v>36</v>
      </c>
      <c r="AX11" s="76">
        <v>30.4</v>
      </c>
    </row>
    <row r="12" spans="1:50" s="20" customFormat="1">
      <c r="A12" s="19" t="s">
        <v>11</v>
      </c>
      <c r="B12" s="51" t="s">
        <v>12</v>
      </c>
      <c r="C12" s="43" t="s">
        <v>23</v>
      </c>
      <c r="D12" s="17" t="s">
        <v>23</v>
      </c>
      <c r="E12" s="17">
        <v>11.0967741935484</v>
      </c>
      <c r="F12" s="9" t="s">
        <v>23</v>
      </c>
      <c r="G12" s="9" t="s">
        <v>23</v>
      </c>
      <c r="H12" s="44">
        <v>12.2</v>
      </c>
      <c r="I12" s="43" t="s">
        <v>23</v>
      </c>
      <c r="J12" s="17" t="s">
        <v>23</v>
      </c>
      <c r="K12" s="17">
        <v>10.0967741935484</v>
      </c>
      <c r="L12" s="9" t="s">
        <v>23</v>
      </c>
      <c r="M12" s="9" t="s">
        <v>23</v>
      </c>
      <c r="N12" s="44">
        <v>9.5</v>
      </c>
      <c r="O12" s="77" t="s">
        <v>23</v>
      </c>
      <c r="P12" s="86" t="s">
        <v>23</v>
      </c>
      <c r="Q12" s="86">
        <v>9.7096774193548399</v>
      </c>
      <c r="R12" s="78" t="s">
        <v>23</v>
      </c>
      <c r="S12" s="78" t="s">
        <v>23</v>
      </c>
      <c r="T12" s="44">
        <v>10.3</v>
      </c>
      <c r="U12" s="43" t="s">
        <v>23</v>
      </c>
      <c r="V12" s="17" t="s">
        <v>23</v>
      </c>
      <c r="W12" s="17">
        <v>9.4190000000000005</v>
      </c>
      <c r="X12" s="9" t="s">
        <v>23</v>
      </c>
      <c r="Y12" s="9" t="s">
        <v>23</v>
      </c>
      <c r="Z12" s="44">
        <v>10.3</v>
      </c>
      <c r="AA12" s="43" t="s">
        <v>23</v>
      </c>
      <c r="AB12" s="17" t="s">
        <v>23</v>
      </c>
      <c r="AC12" s="17">
        <v>9.5</v>
      </c>
      <c r="AD12" s="9" t="s">
        <v>23</v>
      </c>
      <c r="AE12" s="9" t="s">
        <v>23</v>
      </c>
      <c r="AF12" s="17">
        <v>11.3</v>
      </c>
      <c r="AG12" s="77" t="s">
        <v>23</v>
      </c>
      <c r="AH12" s="86" t="s">
        <v>23</v>
      </c>
      <c r="AI12" s="86">
        <v>8.9</v>
      </c>
      <c r="AJ12" s="78" t="s">
        <v>23</v>
      </c>
      <c r="AK12" s="78" t="s">
        <v>23</v>
      </c>
      <c r="AL12" s="86">
        <v>9.1999999999999993</v>
      </c>
      <c r="AM12" s="86" t="s">
        <v>23</v>
      </c>
      <c r="AN12" s="86" t="s">
        <v>23</v>
      </c>
      <c r="AO12" s="76">
        <v>1.9</v>
      </c>
      <c r="AP12" s="77" t="s">
        <v>23</v>
      </c>
      <c r="AQ12" s="86" t="s">
        <v>23</v>
      </c>
      <c r="AR12" s="86">
        <v>9.1999999999999993</v>
      </c>
      <c r="AS12" s="78" t="s">
        <v>23</v>
      </c>
      <c r="AT12" s="78" t="s">
        <v>23</v>
      </c>
      <c r="AU12" s="86">
        <v>9.4</v>
      </c>
      <c r="AV12" s="86" t="s">
        <v>23</v>
      </c>
      <c r="AW12" s="86" t="s">
        <v>23</v>
      </c>
      <c r="AX12" s="76">
        <v>2.1</v>
      </c>
    </row>
    <row r="13" spans="1:50" s="12" customFormat="1">
      <c r="A13" s="16" t="s">
        <v>13</v>
      </c>
      <c r="B13" s="50" t="s">
        <v>14</v>
      </c>
      <c r="C13" s="36">
        <v>4221</v>
      </c>
      <c r="D13" s="9">
        <v>6916</v>
      </c>
      <c r="E13" s="8">
        <v>0.61</v>
      </c>
      <c r="F13" s="9">
        <v>209</v>
      </c>
      <c r="G13" s="9">
        <v>389</v>
      </c>
      <c r="H13" s="41">
        <v>0.53700000000000003</v>
      </c>
      <c r="I13" s="36">
        <v>5586</v>
      </c>
      <c r="J13" s="9">
        <v>8992</v>
      </c>
      <c r="K13" s="8">
        <v>0.621</v>
      </c>
      <c r="L13" s="9">
        <v>408</v>
      </c>
      <c r="M13" s="9">
        <v>656</v>
      </c>
      <c r="N13" s="41">
        <v>0.622</v>
      </c>
      <c r="O13" s="36">
        <v>6060</v>
      </c>
      <c r="P13" s="78">
        <v>10053</v>
      </c>
      <c r="Q13" s="8">
        <v>0.60299999999999998</v>
      </c>
      <c r="R13" s="78">
        <v>337</v>
      </c>
      <c r="S13" s="78">
        <v>581</v>
      </c>
      <c r="T13" s="41">
        <v>0.57999999999999996</v>
      </c>
      <c r="U13" s="36">
        <v>5006</v>
      </c>
      <c r="V13" s="9">
        <v>8374</v>
      </c>
      <c r="W13" s="8">
        <v>0.59799999999999998</v>
      </c>
      <c r="X13" s="9">
        <v>271</v>
      </c>
      <c r="Y13" s="9">
        <v>534</v>
      </c>
      <c r="Z13" s="41">
        <v>0.50700000000000001</v>
      </c>
      <c r="AA13" s="36">
        <v>3686</v>
      </c>
      <c r="AB13" s="9">
        <v>5958</v>
      </c>
      <c r="AC13" s="8">
        <v>0.61899999999999999</v>
      </c>
      <c r="AD13" s="9">
        <v>222</v>
      </c>
      <c r="AE13" s="9">
        <v>418</v>
      </c>
      <c r="AF13" s="8">
        <v>0.53100000000000003</v>
      </c>
      <c r="AG13" s="36">
        <v>4212</v>
      </c>
      <c r="AH13" s="78">
        <v>6454</v>
      </c>
      <c r="AI13" s="8">
        <v>0.65300000000000002</v>
      </c>
      <c r="AJ13" s="78">
        <v>242</v>
      </c>
      <c r="AK13" s="78">
        <v>452</v>
      </c>
      <c r="AL13" s="8">
        <v>0.53500000000000003</v>
      </c>
      <c r="AM13" s="78" t="s">
        <v>23</v>
      </c>
      <c r="AN13" s="78" t="s">
        <v>23</v>
      </c>
      <c r="AO13" s="41" t="s">
        <v>23</v>
      </c>
      <c r="AP13" s="36">
        <v>4305</v>
      </c>
      <c r="AQ13" s="78">
        <v>6535</v>
      </c>
      <c r="AR13" s="8">
        <v>0.65900000000000003</v>
      </c>
      <c r="AS13" s="78">
        <v>232</v>
      </c>
      <c r="AT13" s="78">
        <v>430</v>
      </c>
      <c r="AU13" s="8">
        <v>0.54</v>
      </c>
      <c r="AV13" s="78" t="s">
        <v>23</v>
      </c>
      <c r="AW13" s="78" t="s">
        <v>23</v>
      </c>
      <c r="AX13" s="41" t="s">
        <v>23</v>
      </c>
    </row>
    <row r="14" spans="1:50" s="12" customFormat="1">
      <c r="A14" s="16" t="s">
        <v>15</v>
      </c>
      <c r="B14" s="50" t="s">
        <v>16</v>
      </c>
      <c r="C14" s="36">
        <v>1847</v>
      </c>
      <c r="D14" s="9">
        <v>4801</v>
      </c>
      <c r="E14" s="8">
        <v>0.38500000000000001</v>
      </c>
      <c r="F14" s="9">
        <v>124</v>
      </c>
      <c r="G14" s="9">
        <v>325</v>
      </c>
      <c r="H14" s="41">
        <v>0.38200000000000001</v>
      </c>
      <c r="I14" s="36">
        <v>2101</v>
      </c>
      <c r="J14" s="9">
        <v>4626</v>
      </c>
      <c r="K14" s="8">
        <v>0.45400000000000001</v>
      </c>
      <c r="L14" s="9">
        <v>152</v>
      </c>
      <c r="M14" s="9">
        <v>314</v>
      </c>
      <c r="N14" s="41">
        <v>0.48399999999999999</v>
      </c>
      <c r="O14" s="36">
        <v>2477</v>
      </c>
      <c r="P14" s="78">
        <v>5024</v>
      </c>
      <c r="Q14" s="8">
        <v>0.49299999999999999</v>
      </c>
      <c r="R14" s="78">
        <v>170</v>
      </c>
      <c r="S14" s="78">
        <v>296</v>
      </c>
      <c r="T14" s="41">
        <v>0.57399999999999995</v>
      </c>
      <c r="U14" s="36">
        <v>2650</v>
      </c>
      <c r="V14" s="9">
        <v>5359</v>
      </c>
      <c r="W14" s="8">
        <v>0.49399999999999999</v>
      </c>
      <c r="X14" s="9">
        <v>189</v>
      </c>
      <c r="Y14" s="9">
        <v>348</v>
      </c>
      <c r="Z14" s="41">
        <v>0.54300000000000004</v>
      </c>
      <c r="AA14" s="36">
        <v>2522</v>
      </c>
      <c r="AB14" s="9">
        <v>5154</v>
      </c>
      <c r="AC14" s="8">
        <v>0.48899999999999999</v>
      </c>
      <c r="AD14" s="9">
        <v>197</v>
      </c>
      <c r="AE14" s="9">
        <v>376</v>
      </c>
      <c r="AF14" s="8">
        <v>0.52400000000000002</v>
      </c>
      <c r="AG14" s="36">
        <v>2970</v>
      </c>
      <c r="AH14" s="78">
        <v>5481</v>
      </c>
      <c r="AI14" s="8">
        <v>0.54200000000000004</v>
      </c>
      <c r="AJ14" s="78">
        <v>258</v>
      </c>
      <c r="AK14" s="78">
        <v>430</v>
      </c>
      <c r="AL14" s="8">
        <v>0.6</v>
      </c>
      <c r="AM14" s="78" t="s">
        <v>23</v>
      </c>
      <c r="AN14" s="78" t="s">
        <v>23</v>
      </c>
      <c r="AO14" s="41" t="s">
        <v>23</v>
      </c>
      <c r="AP14" s="36">
        <v>3009</v>
      </c>
      <c r="AQ14" s="78">
        <v>5531</v>
      </c>
      <c r="AR14" s="8">
        <v>0.54400000000000004</v>
      </c>
      <c r="AS14" s="78">
        <v>247</v>
      </c>
      <c r="AT14" s="78">
        <v>425</v>
      </c>
      <c r="AU14" s="8">
        <v>0.58099999999999996</v>
      </c>
      <c r="AV14" s="78" t="s">
        <v>23</v>
      </c>
      <c r="AW14" s="78" t="s">
        <v>23</v>
      </c>
      <c r="AX14" s="41" t="s">
        <v>23</v>
      </c>
    </row>
    <row r="15" spans="1:50" s="12" customFormat="1" ht="12.75" customHeight="1">
      <c r="A15" s="16" t="s">
        <v>17</v>
      </c>
      <c r="B15" s="50" t="s">
        <v>18</v>
      </c>
      <c r="C15" s="43" t="s">
        <v>23</v>
      </c>
      <c r="D15" s="17" t="s">
        <v>23</v>
      </c>
      <c r="E15" s="22">
        <v>27</v>
      </c>
      <c r="F15" s="21" t="s">
        <v>23</v>
      </c>
      <c r="G15" s="21" t="s">
        <v>23</v>
      </c>
      <c r="H15" s="45">
        <v>27.6</v>
      </c>
      <c r="I15" s="43" t="s">
        <v>23</v>
      </c>
      <c r="J15" s="17" t="s">
        <v>23</v>
      </c>
      <c r="K15" s="22">
        <v>25.3</v>
      </c>
      <c r="L15" s="21" t="s">
        <v>23</v>
      </c>
      <c r="M15" s="21" t="s">
        <v>23</v>
      </c>
      <c r="N15" s="45">
        <v>24.7</v>
      </c>
      <c r="O15" s="77" t="s">
        <v>23</v>
      </c>
      <c r="P15" s="86" t="s">
        <v>23</v>
      </c>
      <c r="Q15" s="22">
        <v>24.2</v>
      </c>
      <c r="R15" s="21" t="s">
        <v>23</v>
      </c>
      <c r="S15" s="21" t="s">
        <v>23</v>
      </c>
      <c r="T15" s="45">
        <v>22.2</v>
      </c>
      <c r="U15" s="43" t="s">
        <v>23</v>
      </c>
      <c r="V15" s="17" t="s">
        <v>23</v>
      </c>
      <c r="W15" s="22">
        <v>24.1</v>
      </c>
      <c r="X15" s="21" t="s">
        <v>23</v>
      </c>
      <c r="Y15" s="21" t="s">
        <v>23</v>
      </c>
      <c r="Z15" s="45">
        <v>23.1</v>
      </c>
      <c r="AA15" s="43" t="s">
        <v>23</v>
      </c>
      <c r="AB15" s="17" t="s">
        <v>23</v>
      </c>
      <c r="AC15" s="18">
        <v>24.1</v>
      </c>
      <c r="AD15" s="21" t="s">
        <v>23</v>
      </c>
      <c r="AE15" s="21" t="s">
        <v>23</v>
      </c>
      <c r="AF15" s="22">
        <v>22.8</v>
      </c>
      <c r="AG15" s="77" t="s">
        <v>23</v>
      </c>
      <c r="AH15" s="86" t="s">
        <v>23</v>
      </c>
      <c r="AI15" s="87">
        <v>22.9</v>
      </c>
      <c r="AJ15" s="21" t="s">
        <v>23</v>
      </c>
      <c r="AK15" s="21" t="s">
        <v>23</v>
      </c>
      <c r="AL15" s="22">
        <v>22.3</v>
      </c>
      <c r="AM15" s="86" t="s">
        <v>23</v>
      </c>
      <c r="AN15" s="86" t="s">
        <v>23</v>
      </c>
      <c r="AO15" s="76" t="s">
        <v>23</v>
      </c>
      <c r="AP15" s="77" t="s">
        <v>23</v>
      </c>
      <c r="AQ15" s="86" t="s">
        <v>23</v>
      </c>
      <c r="AR15" s="87">
        <v>23</v>
      </c>
      <c r="AS15" s="21" t="s">
        <v>23</v>
      </c>
      <c r="AT15" s="21" t="s">
        <v>23</v>
      </c>
      <c r="AU15" s="22">
        <v>22.6</v>
      </c>
      <c r="AV15" s="86" t="s">
        <v>23</v>
      </c>
      <c r="AW15" s="86" t="s">
        <v>23</v>
      </c>
      <c r="AX15" s="76" t="s">
        <v>23</v>
      </c>
    </row>
    <row r="16" spans="1:50" s="12" customFormat="1">
      <c r="A16" s="16" t="s">
        <v>38</v>
      </c>
      <c r="B16" s="50" t="s">
        <v>49</v>
      </c>
      <c r="C16" s="36">
        <v>1269</v>
      </c>
      <c r="D16" s="9">
        <v>4996.5</v>
      </c>
      <c r="E16" s="8">
        <v>0.2539777844491144</v>
      </c>
      <c r="F16" s="31">
        <v>94</v>
      </c>
      <c r="G16" s="31">
        <v>401</v>
      </c>
      <c r="H16" s="47">
        <v>0.23441396508728199</v>
      </c>
      <c r="I16" s="36">
        <v>1258</v>
      </c>
      <c r="J16" s="9">
        <v>5027.75</v>
      </c>
      <c r="K16" s="8">
        <v>0.25020883885596085</v>
      </c>
      <c r="L16" s="31">
        <v>112</v>
      </c>
      <c r="M16" s="31">
        <v>402.25</v>
      </c>
      <c r="N16" s="47">
        <v>0.27843380981976401</v>
      </c>
      <c r="O16" s="46">
        <v>1340</v>
      </c>
      <c r="P16" s="23">
        <v>5137</v>
      </c>
      <c r="Q16" s="24">
        <v>0.26085263772629941</v>
      </c>
      <c r="R16" s="31">
        <v>84</v>
      </c>
      <c r="S16" s="31">
        <v>417.75</v>
      </c>
      <c r="T16" s="47">
        <v>0.20107719928186699</v>
      </c>
      <c r="U16" s="46">
        <v>1346</v>
      </c>
      <c r="V16" s="23">
        <v>5284.5</v>
      </c>
      <c r="W16" s="24">
        <v>0.25471921275488479</v>
      </c>
      <c r="X16" s="31">
        <v>98</v>
      </c>
      <c r="Y16" s="31">
        <v>439</v>
      </c>
      <c r="Z16" s="47">
        <v>0.22323462414578599</v>
      </c>
      <c r="AA16" s="52">
        <v>1471</v>
      </c>
      <c r="AB16" s="30">
        <v>5840</v>
      </c>
      <c r="AC16" s="29">
        <v>0.252</v>
      </c>
      <c r="AD16" s="31">
        <v>134</v>
      </c>
      <c r="AE16" s="31">
        <v>497</v>
      </c>
      <c r="AF16" s="32">
        <v>0.27</v>
      </c>
      <c r="AG16" s="52">
        <v>1536</v>
      </c>
      <c r="AH16" s="30">
        <v>5958</v>
      </c>
      <c r="AI16" s="29">
        <v>0.25800000000000001</v>
      </c>
      <c r="AJ16" s="31">
        <v>153</v>
      </c>
      <c r="AK16" s="31">
        <v>497</v>
      </c>
      <c r="AL16" s="32">
        <v>0.308</v>
      </c>
      <c r="AM16" s="78">
        <v>1</v>
      </c>
      <c r="AN16" s="78">
        <v>50</v>
      </c>
      <c r="AO16" s="41">
        <f>AM16/AN16</f>
        <v>0.02</v>
      </c>
      <c r="AP16" s="52">
        <v>345</v>
      </c>
      <c r="AQ16" s="30">
        <v>5850</v>
      </c>
      <c r="AR16" s="29">
        <v>5.8999999999999997E-2</v>
      </c>
      <c r="AS16" s="31">
        <v>31</v>
      </c>
      <c r="AT16" s="31">
        <v>497</v>
      </c>
      <c r="AU16" s="32">
        <v>6.2E-2</v>
      </c>
      <c r="AV16" s="78">
        <v>3</v>
      </c>
      <c r="AW16" s="78">
        <v>46</v>
      </c>
      <c r="AX16" s="41">
        <f>AV16/AW16</f>
        <v>6.5217391304347824E-2</v>
      </c>
    </row>
    <row r="17" spans="1:50" s="12" customFormat="1">
      <c r="A17" s="16" t="s">
        <v>23</v>
      </c>
      <c r="B17" s="50" t="s">
        <v>24</v>
      </c>
      <c r="C17" s="36">
        <v>16347</v>
      </c>
      <c r="D17" s="9">
        <v>12</v>
      </c>
      <c r="E17" s="9">
        <v>1362.25</v>
      </c>
      <c r="F17" s="9">
        <v>1101</v>
      </c>
      <c r="G17" s="9">
        <v>12</v>
      </c>
      <c r="H17" s="48">
        <f>F17/G17</f>
        <v>91.75</v>
      </c>
      <c r="I17" s="36">
        <v>17108</v>
      </c>
      <c r="J17" s="9">
        <v>12</v>
      </c>
      <c r="K17" s="9">
        <v>1425.6666666666667</v>
      </c>
      <c r="L17" s="9">
        <v>1048</v>
      </c>
      <c r="M17" s="9">
        <v>12</v>
      </c>
      <c r="N17" s="48">
        <f>L17/M17</f>
        <v>87.333333333333329</v>
      </c>
      <c r="O17" s="36">
        <v>16972</v>
      </c>
      <c r="P17" s="78">
        <v>12</v>
      </c>
      <c r="Q17" s="78">
        <v>1414.3333333333333</v>
      </c>
      <c r="R17" s="78">
        <v>1113</v>
      </c>
      <c r="S17" s="78">
        <v>12</v>
      </c>
      <c r="T17" s="48">
        <f>R17/S17</f>
        <v>92.75</v>
      </c>
      <c r="U17" s="36">
        <v>17022</v>
      </c>
      <c r="V17" s="9">
        <v>12</v>
      </c>
      <c r="W17" s="9">
        <v>1418.5</v>
      </c>
      <c r="X17" s="9">
        <v>1224</v>
      </c>
      <c r="Y17" s="9">
        <v>12</v>
      </c>
      <c r="Z17" s="48">
        <f>X17/Y17</f>
        <v>102</v>
      </c>
      <c r="AA17" s="36">
        <v>17378</v>
      </c>
      <c r="AB17" s="9">
        <v>12</v>
      </c>
      <c r="AC17" s="9">
        <v>1448</v>
      </c>
      <c r="AD17" s="9">
        <v>1144</v>
      </c>
      <c r="AE17" s="9">
        <v>12</v>
      </c>
      <c r="AF17" s="9">
        <v>95</v>
      </c>
      <c r="AG17" s="36">
        <v>17151</v>
      </c>
      <c r="AH17" s="78">
        <v>12</v>
      </c>
      <c r="AI17" s="78">
        <v>1429</v>
      </c>
      <c r="AJ17" s="78">
        <v>234</v>
      </c>
      <c r="AK17" s="78">
        <v>12</v>
      </c>
      <c r="AL17" s="78">
        <v>20</v>
      </c>
      <c r="AM17" s="78">
        <v>841</v>
      </c>
      <c r="AN17" s="78">
        <v>12</v>
      </c>
      <c r="AO17" s="48">
        <v>70</v>
      </c>
      <c r="AP17" s="36">
        <v>4276</v>
      </c>
      <c r="AQ17" s="78">
        <v>3</v>
      </c>
      <c r="AR17" s="78">
        <v>1425</v>
      </c>
      <c r="AS17" s="78">
        <v>41</v>
      </c>
      <c r="AT17" s="78">
        <v>3</v>
      </c>
      <c r="AU17" s="78">
        <v>14</v>
      </c>
      <c r="AV17" s="78">
        <v>213</v>
      </c>
      <c r="AW17" s="78">
        <v>3</v>
      </c>
      <c r="AX17" s="48">
        <v>71</v>
      </c>
    </row>
    <row r="19" spans="1:50" s="85" customFormat="1">
      <c r="A19" s="3"/>
      <c r="C19" s="154" t="s">
        <v>114</v>
      </c>
    </row>
    <row r="20" spans="1:50" s="85" customFormat="1">
      <c r="A20" s="3"/>
      <c r="C20" s="154"/>
    </row>
    <row r="21" spans="1:50" ht="24" customHeight="1">
      <c r="C21" s="183" t="s">
        <v>45</v>
      </c>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94"/>
      <c r="AG21" s="94"/>
      <c r="AP21" s="94"/>
    </row>
    <row r="23" spans="1:50" ht="138" customHeight="1">
      <c r="C23" s="183" t="s">
        <v>46</v>
      </c>
      <c r="D23" s="183"/>
      <c r="E23" s="183"/>
      <c r="F23" s="183"/>
      <c r="G23" s="183"/>
      <c r="H23" s="183"/>
      <c r="I23" s="74"/>
      <c r="J23" s="74"/>
      <c r="K23" s="74"/>
      <c r="L23" s="74"/>
      <c r="M23" s="74"/>
      <c r="N23" s="74"/>
      <c r="O23" s="26"/>
      <c r="Q23" s="15"/>
      <c r="R23" s="15"/>
      <c r="S23" s="15"/>
      <c r="T23" s="15"/>
      <c r="U23" s="15"/>
      <c r="V23" s="15"/>
      <c r="AA23" s="26"/>
      <c r="AG23" s="113"/>
      <c r="AP23" s="13"/>
    </row>
    <row r="24" spans="1:50" ht="15">
      <c r="C24" s="74"/>
      <c r="D24" s="74"/>
      <c r="E24" s="74"/>
      <c r="F24" s="74"/>
      <c r="G24" s="74"/>
      <c r="H24" s="74"/>
      <c r="I24" s="74"/>
      <c r="J24" s="74"/>
      <c r="K24" s="74"/>
      <c r="L24" s="74"/>
      <c r="M24" s="74"/>
      <c r="N24" s="74"/>
      <c r="Q24" s="14"/>
      <c r="R24" s="14"/>
      <c r="S24" s="14"/>
      <c r="T24" s="14"/>
      <c r="U24" s="14"/>
      <c r="V24" s="14"/>
      <c r="AG24" s="113"/>
      <c r="AH24" s="15"/>
      <c r="AI24" s="15"/>
      <c r="AJ24" s="15"/>
      <c r="AK24" s="14"/>
      <c r="AL24" s="14"/>
      <c r="AM24" s="14"/>
      <c r="AN24" s="14"/>
      <c r="AO24" s="14"/>
      <c r="AP24" s="15"/>
      <c r="AQ24" s="15"/>
      <c r="AR24" s="15"/>
      <c r="AS24" s="15"/>
      <c r="AT24" s="14"/>
      <c r="AU24" s="14"/>
      <c r="AV24" s="14"/>
      <c r="AW24" s="14"/>
      <c r="AX24" s="14"/>
    </row>
    <row r="25" spans="1:50">
      <c r="C25" s="74"/>
      <c r="D25" s="74"/>
      <c r="E25" s="74"/>
      <c r="F25" s="74"/>
      <c r="G25" s="74"/>
      <c r="H25" s="74"/>
      <c r="I25" s="74"/>
      <c r="J25" s="74"/>
      <c r="K25" s="74"/>
      <c r="L25" s="74"/>
      <c r="M25" s="74"/>
      <c r="N25" s="74"/>
      <c r="O25" s="74"/>
      <c r="Q25" s="14"/>
      <c r="R25" s="14"/>
      <c r="S25" s="14"/>
      <c r="T25" s="14"/>
      <c r="U25" s="14"/>
      <c r="V25" s="14"/>
    </row>
    <row r="26" spans="1:50">
      <c r="C26" s="74"/>
      <c r="D26" s="74"/>
      <c r="E26" s="74"/>
      <c r="F26" s="74"/>
      <c r="G26" s="74"/>
      <c r="H26" s="74"/>
      <c r="I26" s="74"/>
      <c r="J26" s="74"/>
      <c r="K26" s="74"/>
      <c r="L26" s="74"/>
      <c r="M26" s="74"/>
      <c r="N26" s="74"/>
      <c r="O26" s="74"/>
      <c r="Q26" s="14"/>
      <c r="R26" s="14"/>
      <c r="S26" s="14"/>
      <c r="T26" s="14"/>
      <c r="U26" s="14"/>
      <c r="V26" s="14"/>
    </row>
    <row r="27" spans="1:50" ht="12.75" customHeight="1">
      <c r="C27" s="74"/>
      <c r="D27" s="74"/>
      <c r="E27" s="74"/>
      <c r="F27" s="74"/>
      <c r="G27" s="74"/>
      <c r="H27" s="74"/>
      <c r="I27" s="74"/>
      <c r="J27" s="74"/>
      <c r="K27" s="74"/>
      <c r="L27" s="74"/>
      <c r="M27" s="74"/>
      <c r="N27" s="74"/>
      <c r="O27" s="74"/>
      <c r="Q27" s="14"/>
      <c r="R27" s="14"/>
      <c r="S27" s="14"/>
      <c r="T27" s="14"/>
      <c r="U27" s="14"/>
      <c r="V27" s="14"/>
    </row>
    <row r="28" spans="1:50">
      <c r="C28" s="74"/>
      <c r="D28" s="74"/>
      <c r="E28" s="74"/>
      <c r="F28" s="74"/>
      <c r="G28" s="74"/>
      <c r="H28" s="74"/>
      <c r="I28" s="74"/>
      <c r="J28" s="74"/>
      <c r="K28" s="74"/>
      <c r="L28" s="74"/>
      <c r="M28" s="74"/>
      <c r="N28" s="74"/>
      <c r="O28" s="25"/>
    </row>
    <row r="30" spans="1:50">
      <c r="C30" s="91"/>
      <c r="D30" s="90"/>
      <c r="E30" s="90"/>
      <c r="F30" s="92"/>
      <c r="G30" s="90"/>
      <c r="H30" s="93"/>
      <c r="I30" s="90"/>
    </row>
    <row r="31" spans="1:50">
      <c r="C31" s="90"/>
      <c r="D31" s="84"/>
      <c r="E31" s="90"/>
      <c r="F31" s="90"/>
      <c r="G31" s="90"/>
      <c r="H31" s="90"/>
      <c r="I31" s="90"/>
    </row>
    <row r="32" spans="1:50">
      <c r="C32" s="90"/>
      <c r="D32" s="84"/>
      <c r="E32" s="90"/>
      <c r="F32" s="90"/>
      <c r="G32" s="90"/>
      <c r="H32" s="90"/>
      <c r="I32" s="90"/>
    </row>
    <row r="33" spans="3:9">
      <c r="C33" s="90"/>
      <c r="D33" s="84"/>
      <c r="E33" s="90"/>
      <c r="F33" s="90"/>
      <c r="G33" s="90"/>
      <c r="H33" s="90"/>
      <c r="I33" s="90"/>
    </row>
    <row r="34" spans="3:9">
      <c r="C34" s="90"/>
      <c r="D34" s="84"/>
      <c r="E34" s="90"/>
      <c r="F34" s="90"/>
      <c r="G34" s="90"/>
      <c r="H34" s="90"/>
      <c r="I34" s="90"/>
    </row>
  </sheetData>
  <mergeCells count="32">
    <mergeCell ref="C23:H23"/>
    <mergeCell ref="AP3:AX3"/>
    <mergeCell ref="AP4:AR4"/>
    <mergeCell ref="AS4:AU4"/>
    <mergeCell ref="AV4:AX4"/>
    <mergeCell ref="R4:T4"/>
    <mergeCell ref="C21:H21"/>
    <mergeCell ref="I21:N21"/>
    <mergeCell ref="O21:T21"/>
    <mergeCell ref="U21:Z21"/>
    <mergeCell ref="O3:T3"/>
    <mergeCell ref="AJ4:AL4"/>
    <mergeCell ref="AM4:AO4"/>
    <mergeCell ref="AD4:AF4"/>
    <mergeCell ref="L4:N4"/>
    <mergeCell ref="I3:N3"/>
    <mergeCell ref="AG1:AX1"/>
    <mergeCell ref="A1:B1"/>
    <mergeCell ref="C4:E4"/>
    <mergeCell ref="I4:K4"/>
    <mergeCell ref="O4:Q4"/>
    <mergeCell ref="A3:A4"/>
    <mergeCell ref="B3:B4"/>
    <mergeCell ref="F4:H4"/>
    <mergeCell ref="C3:H3"/>
    <mergeCell ref="U4:W4"/>
    <mergeCell ref="X4:Z4"/>
    <mergeCell ref="AG3:AO3"/>
    <mergeCell ref="U3:Z3"/>
    <mergeCell ref="AA3:AF3"/>
    <mergeCell ref="AA4:AC4"/>
    <mergeCell ref="AG4:AI4"/>
  </mergeCells>
  <printOptions horizontalCentered="1"/>
  <pageMargins left="0.25" right="0.25" top="0.75" bottom="0.75" header="0.3" footer="0.3"/>
  <pageSetup fitToWidth="0" orientation="landscape" horizontalDpi="300" verticalDpi="300" r:id="rId1"/>
  <headerFooter alignWithMargins="0">
    <oddHeader>&amp;C&amp;8Texas Department of Family and Protective Services</oddHeader>
    <oddFooter>&amp;L&amp;8Data Source:  IMPACT Data Warehouse&amp;C&amp;8&amp;P of &amp;N&amp;R&amp;8Management Reporting &amp; Statistics
FY10 - FY14 Data as of November 7th Following End of Each Fiscal Year
FY15 Data as of 11/7/2015
FY16 Data as of 03/07/2016
Log 75001 (dD)</oddFooter>
  </headerFooter>
  <colBreaks count="6" manualBreakCount="6">
    <brk id="8" max="20" man="1"/>
    <brk id="14" max="20" man="1"/>
    <brk id="20" max="20" man="1"/>
    <brk id="26" max="20" man="1"/>
    <brk id="32" max="1048575" man="1"/>
    <brk id="41"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Normal="100" workbookViewId="0">
      <pane xSplit="2" ySplit="4" topLeftCell="C5" activePane="bottomRight" state="frozen"/>
      <selection pane="topRight" activeCell="C1" sqref="C1"/>
      <selection pane="bottomLeft" activeCell="A5" sqref="A5"/>
      <selection pane="bottomRight" activeCell="R5" sqref="R5:R17"/>
    </sheetView>
  </sheetViews>
  <sheetFormatPr defaultRowHeight="12.75"/>
  <cols>
    <col min="1" max="1" width="4.42578125" customWidth="1"/>
    <col min="2" max="2" width="43.28515625" customWidth="1"/>
    <col min="3" max="3" width="10.140625" customWidth="1"/>
    <col min="4" max="4" width="12.28515625" bestFit="1" customWidth="1"/>
    <col min="5" max="5" width="10.140625" customWidth="1"/>
    <col min="6" max="6" width="12.28515625" bestFit="1" customWidth="1"/>
    <col min="7" max="7" width="10.140625" customWidth="1"/>
    <col min="8" max="8" width="12.28515625" bestFit="1" customWidth="1"/>
    <col min="9" max="9" width="10.85546875" customWidth="1"/>
    <col min="10" max="10" width="12.28515625" bestFit="1" customWidth="1"/>
    <col min="11" max="11" width="11.85546875" customWidth="1"/>
    <col min="12" max="12" width="12.7109375" customWidth="1"/>
    <col min="13" max="13" width="11.85546875" customWidth="1"/>
    <col min="14" max="14" width="12" customWidth="1"/>
    <col min="15" max="15" width="11.85546875" customWidth="1"/>
    <col min="16" max="16" width="11.85546875" style="85" customWidth="1"/>
    <col min="17" max="17" width="12" style="85" customWidth="1"/>
    <col min="18" max="18" width="11.85546875" style="85" customWidth="1"/>
  </cols>
  <sheetData>
    <row r="1" spans="1:20" ht="40.700000000000003" customHeight="1">
      <c r="A1" s="175" t="s">
        <v>58</v>
      </c>
      <c r="B1" s="175"/>
      <c r="C1" s="28"/>
      <c r="D1" s="28"/>
      <c r="E1" s="28"/>
      <c r="F1" s="28"/>
      <c r="G1" s="28"/>
      <c r="H1" s="28"/>
      <c r="I1" s="28"/>
      <c r="J1" s="148" t="s">
        <v>112</v>
      </c>
      <c r="K1" s="28"/>
      <c r="L1" s="28"/>
      <c r="M1" s="69"/>
      <c r="N1" s="69"/>
      <c r="O1" s="69"/>
      <c r="P1" s="69"/>
      <c r="Q1" s="69"/>
      <c r="R1" s="69"/>
    </row>
    <row r="2" spans="1:20" ht="9.9499999999999993" customHeight="1">
      <c r="A2" s="1"/>
      <c r="B2" s="1"/>
      <c r="C2" s="197"/>
      <c r="D2" s="182"/>
      <c r="E2" s="181"/>
      <c r="F2" s="182"/>
      <c r="G2" s="181"/>
      <c r="H2" s="182"/>
      <c r="I2" s="181"/>
      <c r="J2" s="182"/>
      <c r="K2" s="181"/>
      <c r="L2" s="184"/>
      <c r="M2" s="181"/>
      <c r="N2" s="184"/>
      <c r="O2" s="182"/>
      <c r="P2" s="181"/>
      <c r="Q2" s="184"/>
      <c r="R2" s="182"/>
    </row>
    <row r="3" spans="1:20">
      <c r="A3" s="176" t="s">
        <v>25</v>
      </c>
      <c r="B3" s="176" t="s">
        <v>31</v>
      </c>
      <c r="C3" s="177" t="s">
        <v>21</v>
      </c>
      <c r="D3" s="187"/>
      <c r="E3" s="179" t="s">
        <v>20</v>
      </c>
      <c r="F3" s="180"/>
      <c r="G3" s="179" t="s">
        <v>52</v>
      </c>
      <c r="H3" s="180"/>
      <c r="I3" s="179" t="s">
        <v>53</v>
      </c>
      <c r="J3" s="180"/>
      <c r="K3" s="178" t="s">
        <v>43</v>
      </c>
      <c r="L3" s="196"/>
      <c r="M3" s="178" t="s">
        <v>50</v>
      </c>
      <c r="N3" s="196"/>
      <c r="O3" s="185"/>
      <c r="P3" s="178" t="s">
        <v>51</v>
      </c>
      <c r="Q3" s="196"/>
      <c r="R3" s="185"/>
    </row>
    <row r="4" spans="1:20">
      <c r="A4" s="176"/>
      <c r="B4" s="176"/>
      <c r="C4" s="5" t="s">
        <v>22</v>
      </c>
      <c r="D4" s="66" t="s">
        <v>44</v>
      </c>
      <c r="E4" s="67" t="s">
        <v>22</v>
      </c>
      <c r="F4" s="68" t="s">
        <v>44</v>
      </c>
      <c r="G4" s="70" t="s">
        <v>22</v>
      </c>
      <c r="H4" s="73" t="s">
        <v>44</v>
      </c>
      <c r="I4" s="67" t="s">
        <v>22</v>
      </c>
      <c r="J4" s="68" t="s">
        <v>44</v>
      </c>
      <c r="K4" s="67" t="s">
        <v>22</v>
      </c>
      <c r="L4" s="65" t="s">
        <v>44</v>
      </c>
      <c r="M4" s="70" t="s">
        <v>22</v>
      </c>
      <c r="N4" s="71" t="s">
        <v>44</v>
      </c>
      <c r="O4" s="73" t="s">
        <v>42</v>
      </c>
      <c r="P4" s="79" t="s">
        <v>22</v>
      </c>
      <c r="Q4" s="80" t="s">
        <v>44</v>
      </c>
      <c r="R4" s="81" t="s">
        <v>42</v>
      </c>
    </row>
    <row r="5" spans="1:20" s="12" customFormat="1" ht="21">
      <c r="A5" s="11">
        <v>1</v>
      </c>
      <c r="B5" s="6" t="s">
        <v>128</v>
      </c>
      <c r="C5" s="8">
        <f>'Section B Appendix'!E6</f>
        <v>0.998</v>
      </c>
      <c r="D5" s="41">
        <f>'Section B Appendix'!H6</f>
        <v>0.996</v>
      </c>
      <c r="E5" s="173">
        <f>'Section B Appendix'!K6</f>
        <v>0.997</v>
      </c>
      <c r="F5" s="41">
        <f>'Section B Appendix'!N6</f>
        <v>0.998</v>
      </c>
      <c r="G5" s="173">
        <f>'Section B Appendix'!Q6</f>
        <v>0.997</v>
      </c>
      <c r="H5" s="41">
        <f>'Section B Appendix'!T6</f>
        <v>0.99299999999999999</v>
      </c>
      <c r="I5" s="173">
        <f>'Section B Appendix'!W6</f>
        <v>0.998</v>
      </c>
      <c r="J5" s="141">
        <f>'Section B Appendix'!Z6</f>
        <v>0.998</v>
      </c>
      <c r="K5" s="174">
        <f>'Section B Appendix'!AC6</f>
        <v>0.997</v>
      </c>
      <c r="L5" s="141">
        <f>'Section B Appendix'!AF6</f>
        <v>0.996</v>
      </c>
      <c r="M5" s="174">
        <f>'Section B Appendix'!AI6</f>
        <v>0.998</v>
      </c>
      <c r="N5" s="142">
        <f>'Section B Appendix'!AL6</f>
        <v>0.999</v>
      </c>
      <c r="O5" s="141">
        <f>'Section B Appendix'!AO6</f>
        <v>0.99966555183946493</v>
      </c>
      <c r="P5" s="143">
        <f>'Section B Appendix'!AR6</f>
        <v>1</v>
      </c>
      <c r="Q5" s="144">
        <f>'Section B Appendix'!AU6</f>
        <v>1</v>
      </c>
      <c r="R5" s="145">
        <f>'Section B Appendix'!AX6</f>
        <v>1</v>
      </c>
    </row>
    <row r="6" spans="1:20" s="12" customFormat="1" ht="21">
      <c r="A6" s="11">
        <v>2</v>
      </c>
      <c r="B6" s="6" t="s">
        <v>48</v>
      </c>
      <c r="C6" s="8">
        <f>'Section B Appendix'!E7</f>
        <v>0.81499999999999995</v>
      </c>
      <c r="D6" s="41">
        <f>'Section B Appendix'!H7</f>
        <v>0.85099999999999998</v>
      </c>
      <c r="E6" s="173">
        <f>'Section B Appendix'!K7</f>
        <v>0.71899999999999997</v>
      </c>
      <c r="F6" s="41">
        <f>'Section B Appendix'!N7</f>
        <v>0.75800000000000001</v>
      </c>
      <c r="G6" s="173">
        <f>'Section B Appendix'!Q7</f>
        <v>0.68799999999999994</v>
      </c>
      <c r="H6" s="41">
        <f>'Section B Appendix'!T7</f>
        <v>0.75700000000000001</v>
      </c>
      <c r="I6" s="173">
        <f>'Section B Appendix'!W7</f>
        <v>0.7</v>
      </c>
      <c r="J6" s="41">
        <f>'Section B Appendix'!Z7</f>
        <v>0.79300000000000004</v>
      </c>
      <c r="K6" s="173">
        <f>'Section B Appendix'!AC7</f>
        <v>0.72199999999999998</v>
      </c>
      <c r="L6" s="41">
        <f>'Section B Appendix'!AF7</f>
        <v>0.88200000000000001</v>
      </c>
      <c r="M6" s="173">
        <f>'Section B Appendix'!AI7</f>
        <v>0.81100000000000005</v>
      </c>
      <c r="N6" s="8">
        <f>'Section B Appendix'!AL7</f>
        <v>0.75800000000000001</v>
      </c>
      <c r="O6" s="41">
        <f>'Section B Appendix'!AO7</f>
        <v>0.90700000000000003</v>
      </c>
      <c r="P6" s="64">
        <f>'Section B Appendix'!AR7</f>
        <v>0.98299999999999998</v>
      </c>
      <c r="Q6" s="8">
        <f>'Section B Appendix'!AU7</f>
        <v>1</v>
      </c>
      <c r="R6" s="41">
        <f>'Section B Appendix'!AX7</f>
        <v>0.98799999999999999</v>
      </c>
    </row>
    <row r="7" spans="1:20" s="12" customFormat="1" ht="21">
      <c r="A7" s="11" t="s">
        <v>60</v>
      </c>
      <c r="B7" s="6" t="s">
        <v>127</v>
      </c>
      <c r="C7" s="8" t="s">
        <v>23</v>
      </c>
      <c r="D7" s="41" t="s">
        <v>23</v>
      </c>
      <c r="E7" s="173" t="s">
        <v>23</v>
      </c>
      <c r="F7" s="41" t="s">
        <v>23</v>
      </c>
      <c r="G7" s="173" t="s">
        <v>23</v>
      </c>
      <c r="H7" s="41" t="s">
        <v>23</v>
      </c>
      <c r="I7" s="173">
        <f>'Section B Appendix'!W8</f>
        <v>0.64743334659769203</v>
      </c>
      <c r="J7" s="41">
        <f>'Section B Appendix'!Z8</f>
        <v>0.71633237822349571</v>
      </c>
      <c r="K7" s="173">
        <f>'Section B Appendix'!AC8</f>
        <v>0.62519574068274353</v>
      </c>
      <c r="L7" s="41">
        <f>'Section B Appendix'!AF8</f>
        <v>0.69786839666357736</v>
      </c>
      <c r="M7" s="173">
        <f>'Section B Appendix'!AI8</f>
        <v>0.61518536506394694</v>
      </c>
      <c r="N7" s="8" t="s">
        <v>23</v>
      </c>
      <c r="O7" s="41">
        <f>'Section B Appendix'!AO8</f>
        <v>0.70370370370370372</v>
      </c>
      <c r="P7" s="8" t="s">
        <v>23</v>
      </c>
      <c r="Q7" s="8" t="s">
        <v>23</v>
      </c>
      <c r="R7" s="41" t="s">
        <v>23</v>
      </c>
    </row>
    <row r="8" spans="1:20" s="12" customFormat="1" ht="21">
      <c r="A8" s="11" t="s">
        <v>26</v>
      </c>
      <c r="B8" s="6" t="s">
        <v>27</v>
      </c>
      <c r="C8" s="8">
        <f>'Section B Appendix'!E9</f>
        <v>0.59599999999999997</v>
      </c>
      <c r="D8" s="41">
        <f>'Section B Appendix'!H9</f>
        <v>0.69099999999999995</v>
      </c>
      <c r="E8" s="173">
        <f>'Section B Appendix'!K9</f>
        <v>0.622</v>
      </c>
      <c r="F8" s="41">
        <f>'Section B Appendix'!N9</f>
        <v>0.70899999999999996</v>
      </c>
      <c r="G8" s="173">
        <f>'Section B Appendix'!Q9</f>
        <v>0.66</v>
      </c>
      <c r="H8" s="41">
        <f>'Section B Appendix'!T9</f>
        <v>0.73</v>
      </c>
      <c r="I8" s="173">
        <f>'Section B Appendix'!W9</f>
        <v>0.66800000000000004</v>
      </c>
      <c r="J8" s="41">
        <f>'Section B Appendix'!Z9</f>
        <v>0.71633237822349571</v>
      </c>
      <c r="K8" s="173">
        <f>'Section B Appendix'!AC9</f>
        <v>0.65900000000000003</v>
      </c>
      <c r="L8" s="41">
        <f>'Section B Appendix'!AF9</f>
        <v>0.66200000000000003</v>
      </c>
      <c r="M8" s="173">
        <f>'Section B Appendix'!AI9</f>
        <v>0.67</v>
      </c>
      <c r="N8" s="8">
        <f>'Section B Appendix'!AL9</f>
        <v>0.875</v>
      </c>
      <c r="O8" s="41">
        <f>'Section B Appendix'!AO9</f>
        <v>0.58785942492012777</v>
      </c>
      <c r="P8" s="64">
        <f>'Section B Appendix'!AR9</f>
        <v>0.67900000000000005</v>
      </c>
      <c r="Q8" s="8">
        <f>'Section B Appendix'!AU9</f>
        <v>1</v>
      </c>
      <c r="R8" s="41">
        <f>'Section B Appendix'!AX9</f>
        <v>0.57911392405063289</v>
      </c>
    </row>
    <row r="9" spans="1:20" s="12" customFormat="1" ht="21">
      <c r="A9" s="11" t="s">
        <v>61</v>
      </c>
      <c r="B9" s="6" t="s">
        <v>122</v>
      </c>
      <c r="C9" s="8" t="s">
        <v>23</v>
      </c>
      <c r="D9" s="41" t="s">
        <v>23</v>
      </c>
      <c r="E9" s="173" t="s">
        <v>23</v>
      </c>
      <c r="F9" s="41" t="s">
        <v>23</v>
      </c>
      <c r="G9" s="173" t="s">
        <v>23</v>
      </c>
      <c r="H9" s="41" t="s">
        <v>23</v>
      </c>
      <c r="I9" s="173" t="s">
        <v>23</v>
      </c>
      <c r="J9" s="41" t="s">
        <v>23</v>
      </c>
      <c r="K9" s="173" t="s">
        <v>23</v>
      </c>
      <c r="L9" s="41" t="s">
        <v>23</v>
      </c>
      <c r="M9" s="173" t="s">
        <v>23</v>
      </c>
      <c r="N9" s="8" t="s">
        <v>23</v>
      </c>
      <c r="O9" s="108">
        <f>'Section B Appendix'!AO10</f>
        <v>0.90365944734876769</v>
      </c>
      <c r="P9" s="8" t="s">
        <v>23</v>
      </c>
      <c r="Q9" s="8" t="s">
        <v>23</v>
      </c>
      <c r="R9" s="108">
        <v>0.94299999999999995</v>
      </c>
    </row>
    <row r="10" spans="1:20" s="12" customFormat="1" ht="25.5" customHeight="1">
      <c r="A10" s="11" t="s">
        <v>62</v>
      </c>
      <c r="B10" s="6" t="s">
        <v>71</v>
      </c>
      <c r="C10" s="8" t="s">
        <v>23</v>
      </c>
      <c r="D10" s="41" t="s">
        <v>23</v>
      </c>
      <c r="E10" s="173" t="s">
        <v>23</v>
      </c>
      <c r="F10" s="41" t="s">
        <v>23</v>
      </c>
      <c r="G10" s="173" t="s">
        <v>23</v>
      </c>
      <c r="H10" s="41" t="s">
        <v>23</v>
      </c>
      <c r="I10" s="173" t="s">
        <v>23</v>
      </c>
      <c r="J10" s="41" t="s">
        <v>23</v>
      </c>
      <c r="K10" s="173" t="s">
        <v>23</v>
      </c>
      <c r="L10" s="41" t="s">
        <v>23</v>
      </c>
      <c r="M10" s="173" t="s">
        <v>23</v>
      </c>
      <c r="N10" s="8" t="s">
        <v>23</v>
      </c>
      <c r="O10" s="108">
        <f>'Section B Appendix'!AO11</f>
        <v>0.82973805855161786</v>
      </c>
      <c r="P10" s="8" t="s">
        <v>23</v>
      </c>
      <c r="Q10" s="8" t="s">
        <v>23</v>
      </c>
      <c r="R10" s="108">
        <v>0.90200000000000002</v>
      </c>
    </row>
    <row r="11" spans="1:20" s="12" customFormat="1" ht="21">
      <c r="A11" s="11" t="s">
        <v>63</v>
      </c>
      <c r="B11" s="6" t="s">
        <v>124</v>
      </c>
      <c r="C11" s="8" t="s">
        <v>23</v>
      </c>
      <c r="D11" s="41" t="s">
        <v>23</v>
      </c>
      <c r="E11" s="173" t="s">
        <v>23</v>
      </c>
      <c r="F11" s="41" t="s">
        <v>23</v>
      </c>
      <c r="G11" s="173" t="s">
        <v>23</v>
      </c>
      <c r="H11" s="41" t="s">
        <v>23</v>
      </c>
      <c r="I11" s="173" t="s">
        <v>23</v>
      </c>
      <c r="J11" s="41" t="s">
        <v>23</v>
      </c>
      <c r="K11" s="173" t="s">
        <v>23</v>
      </c>
      <c r="L11" s="41" t="s">
        <v>23</v>
      </c>
      <c r="M11" s="173" t="s">
        <v>23</v>
      </c>
      <c r="N11" s="8" t="s">
        <v>23</v>
      </c>
      <c r="O11" s="41">
        <f>'Section B Appendix'!AO12</f>
        <v>0.35323383084577115</v>
      </c>
      <c r="P11" s="8" t="s">
        <v>23</v>
      </c>
      <c r="Q11" s="8" t="s">
        <v>23</v>
      </c>
      <c r="R11" s="108">
        <v>0.28399999999999997</v>
      </c>
    </row>
    <row r="12" spans="1:20" s="12" customFormat="1" ht="21">
      <c r="A12" s="11" t="s">
        <v>28</v>
      </c>
      <c r="B12" s="6" t="s">
        <v>64</v>
      </c>
      <c r="C12" s="8">
        <f>'Section B Appendix'!E13</f>
        <v>0.76200000000000001</v>
      </c>
      <c r="D12" s="41">
        <f>'Section B Appendix'!H13</f>
        <v>0.78100000000000003</v>
      </c>
      <c r="E12" s="173">
        <f>'Section B Appendix'!K13</f>
        <v>0.78100000000000003</v>
      </c>
      <c r="F12" s="41">
        <f>'Section B Appendix'!N13</f>
        <v>0.78600000000000003</v>
      </c>
      <c r="G12" s="173">
        <f>'Section B Appendix'!Q13</f>
        <v>0.79900000000000004</v>
      </c>
      <c r="H12" s="41">
        <f>'Section B Appendix'!T13</f>
        <v>0.84599999999999997</v>
      </c>
      <c r="I12" s="173">
        <f>'Section B Appendix'!W13</f>
        <v>0.80200000000000005</v>
      </c>
      <c r="J12" s="41">
        <f>'Section B Appendix'!Z13</f>
        <v>0.8</v>
      </c>
      <c r="K12" s="173">
        <f>'Section B Appendix'!AC13</f>
        <v>0.75900000000000001</v>
      </c>
      <c r="L12" s="41">
        <f>'Section B Appendix'!AF13</f>
        <v>0.80600000000000005</v>
      </c>
      <c r="M12" s="173">
        <f>'Section B Appendix'!AI13</f>
        <v>0.80100000000000005</v>
      </c>
      <c r="N12" s="8">
        <f>'Section B Appendix'!AL13</f>
        <v>0.75</v>
      </c>
      <c r="O12" s="41">
        <f>'Section B Appendix'!AO13</f>
        <v>0.76315789473684215</v>
      </c>
      <c r="P12" s="64">
        <f>'Section B Appendix'!AR13</f>
        <v>0.81399999999999995</v>
      </c>
      <c r="Q12" s="8" t="s">
        <v>23</v>
      </c>
      <c r="R12" s="108">
        <f>'Section B Appendix'!AX13</f>
        <v>0.89473684210526316</v>
      </c>
    </row>
    <row r="13" spans="1:20" s="12" customFormat="1" ht="23.25" customHeight="1">
      <c r="A13" s="11" t="s">
        <v>65</v>
      </c>
      <c r="B13" s="6" t="s">
        <v>125</v>
      </c>
      <c r="C13" s="8" t="s">
        <v>23</v>
      </c>
      <c r="D13" s="41" t="s">
        <v>23</v>
      </c>
      <c r="E13" s="173" t="s">
        <v>23</v>
      </c>
      <c r="F13" s="41" t="s">
        <v>23</v>
      </c>
      <c r="G13" s="173" t="s">
        <v>23</v>
      </c>
      <c r="H13" s="41" t="s">
        <v>23</v>
      </c>
      <c r="I13" s="173" t="s">
        <v>23</v>
      </c>
      <c r="J13" s="41" t="s">
        <v>23</v>
      </c>
      <c r="K13" s="173" t="s">
        <v>23</v>
      </c>
      <c r="L13" s="41" t="s">
        <v>23</v>
      </c>
      <c r="M13" s="173" t="s">
        <v>23</v>
      </c>
      <c r="N13" s="8" t="s">
        <v>23</v>
      </c>
      <c r="O13" s="41">
        <f>'Section B Appendix'!AO14</f>
        <v>0.55721393034825872</v>
      </c>
      <c r="P13" s="8" t="s">
        <v>23</v>
      </c>
      <c r="Q13" s="8" t="s">
        <v>23</v>
      </c>
      <c r="R13" s="108">
        <v>0.37</v>
      </c>
    </row>
    <row r="14" spans="1:20" s="12" customFormat="1" ht="21">
      <c r="A14" s="11">
        <v>5</v>
      </c>
      <c r="B14" s="6" t="s">
        <v>30</v>
      </c>
      <c r="C14" s="8">
        <f>'Section B Appendix'!E15</f>
        <v>0.69499999999999995</v>
      </c>
      <c r="D14" s="41">
        <f>'Section B Appendix'!H15</f>
        <v>0.73199999999999998</v>
      </c>
      <c r="E14" s="173">
        <f>'Section B Appendix'!K15</f>
        <v>0.70499999999999996</v>
      </c>
      <c r="F14" s="41">
        <f>'Section B Appendix'!N15</f>
        <v>0.76</v>
      </c>
      <c r="G14" s="173">
        <f>'Section B Appendix'!Q15</f>
        <v>0.69699999999999995</v>
      </c>
      <c r="H14" s="41">
        <f>'Section B Appendix'!T15</f>
        <v>0.752</v>
      </c>
      <c r="I14" s="173">
        <f>'Section B Appendix'!W15</f>
        <v>0.70599999999999996</v>
      </c>
      <c r="J14" s="41">
        <f>'Section B Appendix'!Z15</f>
        <v>0.747</v>
      </c>
      <c r="K14" s="173">
        <f>'Section B Appendix'!AC15</f>
        <v>0.70299999999999996</v>
      </c>
      <c r="L14" s="41">
        <f>'Section B Appendix'!AF15</f>
        <v>0.75800000000000001</v>
      </c>
      <c r="M14" s="173">
        <f>'Section B Appendix'!AI15</f>
        <v>0.71468085106382984</v>
      </c>
      <c r="N14" s="8">
        <f>'Section B Appendix'!AL15</f>
        <v>0.66666666666666663</v>
      </c>
      <c r="O14" s="41">
        <f>'Section B Appendix'!AO15</f>
        <v>0.71029529130087787</v>
      </c>
      <c r="P14" s="64">
        <f>'Section B Appendix'!AR15</f>
        <v>0.71419396274887603</v>
      </c>
      <c r="Q14" s="8">
        <f>'Section B Appendix'!AU15</f>
        <v>0.53200000000000003</v>
      </c>
      <c r="R14" s="108">
        <f>'Section B Appendix'!AX15</f>
        <v>0.71636085626911317</v>
      </c>
      <c r="S14" s="111"/>
      <c r="T14" s="111"/>
    </row>
    <row r="15" spans="1:20" ht="22.5" customHeight="1">
      <c r="A15" s="11" t="s">
        <v>66</v>
      </c>
      <c r="B15" s="110" t="s">
        <v>67</v>
      </c>
      <c r="C15" s="8" t="s">
        <v>23</v>
      </c>
      <c r="D15" s="41" t="s">
        <v>23</v>
      </c>
      <c r="E15" s="173" t="s">
        <v>23</v>
      </c>
      <c r="F15" s="41" t="s">
        <v>23</v>
      </c>
      <c r="G15" s="173" t="s">
        <v>23</v>
      </c>
      <c r="H15" s="41" t="s">
        <v>23</v>
      </c>
      <c r="I15" s="173" t="s">
        <v>23</v>
      </c>
      <c r="J15" s="41" t="s">
        <v>23</v>
      </c>
      <c r="K15" s="173" t="s">
        <v>23</v>
      </c>
      <c r="L15" s="41" t="s">
        <v>23</v>
      </c>
      <c r="M15" s="173">
        <f>'Section B Appendix'!AI16</f>
        <v>0.81321202531645564</v>
      </c>
      <c r="N15" s="8">
        <f>'Section B Appendix'!AL16</f>
        <v>0.85559566787003605</v>
      </c>
      <c r="O15" s="41">
        <f>'Section B Appendix'!AO16</f>
        <v>0.88153310104529614</v>
      </c>
      <c r="P15" s="164">
        <v>0.82099999999999995</v>
      </c>
      <c r="Q15" s="165">
        <v>0.84</v>
      </c>
      <c r="R15" s="167">
        <v>0.84199999999999997</v>
      </c>
    </row>
    <row r="16" spans="1:20" s="85" customFormat="1" ht="21">
      <c r="A16" s="11" t="s">
        <v>68</v>
      </c>
      <c r="B16" s="6" t="s">
        <v>126</v>
      </c>
      <c r="C16" s="8" t="s">
        <v>23</v>
      </c>
      <c r="D16" s="41" t="s">
        <v>23</v>
      </c>
      <c r="E16" s="173" t="s">
        <v>23</v>
      </c>
      <c r="F16" s="41" t="s">
        <v>23</v>
      </c>
      <c r="G16" s="173" t="s">
        <v>23</v>
      </c>
      <c r="H16" s="41" t="s">
        <v>23</v>
      </c>
      <c r="I16" s="173" t="s">
        <v>23</v>
      </c>
      <c r="J16" s="41" t="s">
        <v>23</v>
      </c>
      <c r="K16" s="173" t="s">
        <v>23</v>
      </c>
      <c r="L16" s="41" t="s">
        <v>23</v>
      </c>
      <c r="M16" s="173" t="s">
        <v>23</v>
      </c>
      <c r="N16" s="8" t="s">
        <v>23</v>
      </c>
      <c r="O16" s="41">
        <f>'Section B Appendix'!AO17</f>
        <v>0.48888888888888887</v>
      </c>
      <c r="P16" s="8" t="s">
        <v>23</v>
      </c>
      <c r="Q16" s="8" t="s">
        <v>23</v>
      </c>
      <c r="R16" s="168">
        <f>'Section B Appendix'!AX17</f>
        <v>0.76716417910447765</v>
      </c>
    </row>
    <row r="17" spans="1:18" s="85" customFormat="1" ht="21">
      <c r="A17" s="11" t="s">
        <v>69</v>
      </c>
      <c r="B17" s="96" t="s">
        <v>129</v>
      </c>
      <c r="C17" s="8" t="s">
        <v>23</v>
      </c>
      <c r="D17" s="41" t="s">
        <v>23</v>
      </c>
      <c r="E17" s="173" t="s">
        <v>23</v>
      </c>
      <c r="F17" s="41" t="s">
        <v>23</v>
      </c>
      <c r="G17" s="173" t="s">
        <v>23</v>
      </c>
      <c r="H17" s="41" t="s">
        <v>23</v>
      </c>
      <c r="I17" s="173" t="s">
        <v>23</v>
      </c>
      <c r="J17" s="41" t="s">
        <v>23</v>
      </c>
      <c r="K17" s="173" t="s">
        <v>23</v>
      </c>
      <c r="L17" s="41" t="s">
        <v>23</v>
      </c>
      <c r="M17" s="173" t="s">
        <v>23</v>
      </c>
      <c r="N17" s="8" t="s">
        <v>23</v>
      </c>
      <c r="O17" s="41">
        <f>'Section B Appendix'!AO18</f>
        <v>0.33575581395348836</v>
      </c>
      <c r="P17" s="8" t="s">
        <v>23</v>
      </c>
      <c r="Q17" s="8" t="s">
        <v>23</v>
      </c>
      <c r="R17" s="168">
        <v>0.307</v>
      </c>
    </row>
    <row r="18" spans="1:18" s="95" customFormat="1" ht="15" customHeight="1">
      <c r="B18" s="112"/>
      <c r="G18" s="94"/>
      <c r="K18" s="183"/>
      <c r="L18" s="183"/>
      <c r="M18" s="183"/>
      <c r="N18" s="183"/>
      <c r="O18" s="183"/>
      <c r="P18" s="183"/>
      <c r="Q18" s="183"/>
      <c r="R18" s="183"/>
    </row>
    <row r="19" spans="1:18" ht="12.75" customHeight="1">
      <c r="C19" s="162" t="s">
        <v>120</v>
      </c>
      <c r="K19" s="198"/>
      <c r="L19" s="198"/>
      <c r="M19" s="183"/>
      <c r="N19" s="183"/>
      <c r="O19" s="183"/>
      <c r="P19" s="183"/>
      <c r="Q19" s="183"/>
      <c r="R19" s="183"/>
    </row>
    <row r="20" spans="1:18">
      <c r="C20" s="163" t="s">
        <v>130</v>
      </c>
      <c r="D20" s="13"/>
      <c r="E20" s="13"/>
      <c r="F20" s="13"/>
      <c r="G20" s="13"/>
      <c r="K20" s="198"/>
      <c r="L20" s="198"/>
      <c r="M20" s="183"/>
      <c r="N20" s="183"/>
      <c r="O20" s="183"/>
      <c r="P20" s="183"/>
      <c r="Q20" s="183"/>
      <c r="R20" s="183"/>
    </row>
    <row r="21" spans="1:18" ht="32.25" customHeight="1">
      <c r="C21" s="195" t="s">
        <v>132</v>
      </c>
      <c r="D21" s="195"/>
      <c r="E21" s="195"/>
      <c r="F21" s="195"/>
      <c r="G21" s="195"/>
      <c r="H21" s="195"/>
      <c r="I21" s="195"/>
    </row>
    <row r="23" spans="1:18">
      <c r="C23" s="88"/>
    </row>
  </sheetData>
  <mergeCells count="22">
    <mergeCell ref="M3:O3"/>
    <mergeCell ref="P2:R2"/>
    <mergeCell ref="P3:R3"/>
    <mergeCell ref="K18:L18"/>
    <mergeCell ref="K19:L20"/>
    <mergeCell ref="M18:R18"/>
    <mergeCell ref="M2:O2"/>
    <mergeCell ref="M19:R20"/>
    <mergeCell ref="C21:I21"/>
    <mergeCell ref="A1:B1"/>
    <mergeCell ref="A3:A4"/>
    <mergeCell ref="B3:B4"/>
    <mergeCell ref="K3:L3"/>
    <mergeCell ref="C3:D3"/>
    <mergeCell ref="E3:F3"/>
    <mergeCell ref="G3:H3"/>
    <mergeCell ref="I3:J3"/>
    <mergeCell ref="G2:H2"/>
    <mergeCell ref="E2:F2"/>
    <mergeCell ref="C2:D2"/>
    <mergeCell ref="K2:L2"/>
    <mergeCell ref="I2:J2"/>
  </mergeCells>
  <printOptions horizontalCentered="1"/>
  <pageMargins left="0.25" right="0.25" top="0.75" bottom="0.75" header="0.3" footer="0.3"/>
  <pageSetup scale="97" orientation="landscape" horizontalDpi="300" verticalDpi="300" r:id="rId1"/>
  <headerFooter alignWithMargins="0">
    <oddHeader>&amp;C&amp;8Texas Department of Family and Protective Services</oddHeader>
    <oddFooter>&amp;L&amp;8Data Source:  IMPACT Data Warehouse&amp;R&amp;8Management Reporting &amp; Statistics
FY10 - FY14 Data as of November 7th Following End of Each Fiscal Year
FY15 Data as of 11/7/2015
FY16 Data as of 03/07/2016
Log 75001 (dD)</oddFooter>
  </headerFooter>
  <colBreaks count="2" manualBreakCount="2">
    <brk id="6" max="10" man="1"/>
    <brk id="10" max="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5"/>
  <sheetViews>
    <sheetView tabSelected="1" zoomScaleNormal="100" workbookViewId="0">
      <pane xSplit="2" ySplit="5" topLeftCell="Z6" activePane="bottomRight" state="frozen"/>
      <selection pane="topRight" activeCell="C1" sqref="C1"/>
      <selection pane="bottomLeft" activeCell="A6" sqref="A6"/>
      <selection pane="bottomRight" activeCell="AX9" sqref="AX9"/>
    </sheetView>
  </sheetViews>
  <sheetFormatPr defaultRowHeight="12.75"/>
  <cols>
    <col min="1" max="1" width="4.5703125" customWidth="1"/>
    <col min="2" max="2" width="41.85546875" customWidth="1"/>
    <col min="3" max="4" width="5.85546875" bestFit="1" customWidth="1"/>
    <col min="5" max="5" width="5.7109375" bestFit="1" customWidth="1"/>
    <col min="6" max="8" width="6.5703125" customWidth="1"/>
    <col min="9" max="10" width="5.85546875" bestFit="1" customWidth="1"/>
    <col min="11" max="11" width="5.7109375" bestFit="1" customWidth="1"/>
    <col min="12" max="14" width="5.7109375" customWidth="1"/>
    <col min="15" max="16" width="5.85546875" bestFit="1" customWidth="1"/>
    <col min="17" max="17" width="5.7109375" bestFit="1" customWidth="1"/>
    <col min="18" max="20" width="5.7109375" customWidth="1"/>
    <col min="21" max="22" width="5.85546875" bestFit="1" customWidth="1"/>
    <col min="23" max="26" width="6.5703125" customWidth="1"/>
    <col min="27" max="28" width="5.85546875" bestFit="1" customWidth="1"/>
    <col min="29" max="29" width="6.5703125" bestFit="1" customWidth="1"/>
    <col min="30" max="32" width="6.5703125" customWidth="1"/>
    <col min="33" max="34" width="5.85546875" bestFit="1" customWidth="1"/>
    <col min="35" max="35" width="6.5703125" bestFit="1" customWidth="1"/>
    <col min="36" max="38" width="6.5703125" customWidth="1"/>
    <col min="39" max="40" width="5.85546875" bestFit="1" customWidth="1"/>
    <col min="41" max="41" width="6.5703125" bestFit="1" customWidth="1"/>
    <col min="42" max="44" width="6.5703125" style="85" bestFit="1" customWidth="1"/>
    <col min="45" max="47" width="6.5703125" style="85" customWidth="1"/>
    <col min="48" max="49" width="5.85546875" style="85" bestFit="1" customWidth="1"/>
    <col min="50" max="50" width="6.5703125" style="85" bestFit="1" customWidth="1"/>
  </cols>
  <sheetData>
    <row r="1" spans="1:55" ht="46.5" customHeight="1">
      <c r="A1" s="175" t="s">
        <v>56</v>
      </c>
      <c r="B1" s="175"/>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69"/>
      <c r="AH1" s="69"/>
      <c r="AI1" s="69"/>
      <c r="AJ1" s="69"/>
      <c r="AK1" s="69"/>
      <c r="AL1" s="69"/>
      <c r="AM1" s="69"/>
      <c r="AN1" s="69"/>
      <c r="AO1" s="69"/>
      <c r="AP1" s="69"/>
      <c r="AQ1" s="69"/>
      <c r="AR1" s="69"/>
      <c r="AS1" s="69"/>
      <c r="AT1" s="69"/>
      <c r="AU1" s="69"/>
      <c r="AV1" s="69"/>
      <c r="AW1" s="69"/>
      <c r="AX1" s="69"/>
    </row>
    <row r="2" spans="1:55" ht="9.9499999999999993" customHeight="1">
      <c r="A2" s="1"/>
      <c r="B2" s="1"/>
      <c r="C2" s="197"/>
      <c r="D2" s="184"/>
      <c r="E2" s="184"/>
      <c r="F2" s="184"/>
      <c r="G2" s="184"/>
      <c r="H2" s="199"/>
      <c r="I2" s="197"/>
      <c r="J2" s="184"/>
      <c r="K2" s="184"/>
      <c r="L2" s="184"/>
      <c r="M2" s="184"/>
      <c r="N2" s="182"/>
      <c r="O2" s="181"/>
      <c r="P2" s="184"/>
      <c r="Q2" s="184"/>
      <c r="R2" s="184"/>
      <c r="S2" s="184"/>
      <c r="T2" s="182"/>
      <c r="U2" s="181"/>
      <c r="V2" s="184"/>
      <c r="W2" s="184"/>
      <c r="X2" s="184"/>
      <c r="Y2" s="184"/>
      <c r="Z2" s="182"/>
      <c r="AA2" s="181"/>
      <c r="AB2" s="184"/>
      <c r="AC2" s="184"/>
      <c r="AD2" s="184"/>
      <c r="AE2" s="184"/>
      <c r="AF2" s="184"/>
      <c r="AG2" s="181"/>
      <c r="AH2" s="184"/>
      <c r="AI2" s="184"/>
      <c r="AJ2" s="184"/>
      <c r="AK2" s="184"/>
      <c r="AL2" s="184"/>
      <c r="AM2" s="184"/>
      <c r="AN2" s="184"/>
      <c r="AO2" s="182"/>
      <c r="AP2" s="181"/>
      <c r="AQ2" s="184"/>
      <c r="AR2" s="184"/>
      <c r="AS2" s="184"/>
      <c r="AT2" s="184"/>
      <c r="AU2" s="184"/>
      <c r="AV2" s="184"/>
      <c r="AW2" s="184"/>
      <c r="AX2" s="182"/>
    </row>
    <row r="3" spans="1:55">
      <c r="A3" s="176" t="s">
        <v>25</v>
      </c>
      <c r="B3" s="176" t="s">
        <v>31</v>
      </c>
      <c r="C3" s="177" t="s">
        <v>21</v>
      </c>
      <c r="D3" s="187"/>
      <c r="E3" s="187"/>
      <c r="F3" s="187"/>
      <c r="G3" s="187"/>
      <c r="H3" s="180"/>
      <c r="I3" s="187" t="s">
        <v>20</v>
      </c>
      <c r="J3" s="187"/>
      <c r="K3" s="187"/>
      <c r="L3" s="187"/>
      <c r="M3" s="187"/>
      <c r="N3" s="180"/>
      <c r="O3" s="187" t="s">
        <v>52</v>
      </c>
      <c r="P3" s="187"/>
      <c r="Q3" s="187"/>
      <c r="R3" s="187"/>
      <c r="S3" s="187"/>
      <c r="T3" s="180"/>
      <c r="U3" s="187" t="s">
        <v>53</v>
      </c>
      <c r="V3" s="187"/>
      <c r="W3" s="187"/>
      <c r="X3" s="187"/>
      <c r="Y3" s="187"/>
      <c r="Z3" s="180"/>
      <c r="AA3" s="179" t="s">
        <v>43</v>
      </c>
      <c r="AB3" s="190"/>
      <c r="AC3" s="190"/>
      <c r="AD3" s="190"/>
      <c r="AE3" s="190"/>
      <c r="AF3" s="190"/>
      <c r="AG3" s="179" t="s">
        <v>50</v>
      </c>
      <c r="AH3" s="190"/>
      <c r="AI3" s="190"/>
      <c r="AJ3" s="190"/>
      <c r="AK3" s="190"/>
      <c r="AL3" s="190"/>
      <c r="AM3" s="191"/>
      <c r="AN3" s="191"/>
      <c r="AO3" s="192"/>
      <c r="AP3" s="179" t="s">
        <v>51</v>
      </c>
      <c r="AQ3" s="190"/>
      <c r="AR3" s="190"/>
      <c r="AS3" s="190"/>
      <c r="AT3" s="190"/>
      <c r="AU3" s="190"/>
      <c r="AV3" s="191"/>
      <c r="AW3" s="191"/>
      <c r="AX3" s="192"/>
    </row>
    <row r="4" spans="1:55" ht="16.5" customHeight="1">
      <c r="A4" s="176"/>
      <c r="B4" s="176"/>
      <c r="C4" s="177" t="s">
        <v>22</v>
      </c>
      <c r="D4" s="187"/>
      <c r="E4" s="188"/>
      <c r="F4" s="177" t="s">
        <v>44</v>
      </c>
      <c r="G4" s="187"/>
      <c r="H4" s="180"/>
      <c r="I4" s="187" t="s">
        <v>22</v>
      </c>
      <c r="J4" s="187"/>
      <c r="K4" s="188"/>
      <c r="L4" s="177" t="s">
        <v>44</v>
      </c>
      <c r="M4" s="190"/>
      <c r="N4" s="194"/>
      <c r="O4" s="187" t="s">
        <v>22</v>
      </c>
      <c r="P4" s="187"/>
      <c r="Q4" s="188"/>
      <c r="R4" s="177" t="s">
        <v>44</v>
      </c>
      <c r="S4" s="190"/>
      <c r="T4" s="194"/>
      <c r="U4" s="187" t="s">
        <v>22</v>
      </c>
      <c r="V4" s="187"/>
      <c r="W4" s="188"/>
      <c r="X4" s="177" t="s">
        <v>44</v>
      </c>
      <c r="Y4" s="190"/>
      <c r="Z4" s="194"/>
      <c r="AA4" s="179" t="s">
        <v>22</v>
      </c>
      <c r="AB4" s="190"/>
      <c r="AC4" s="193"/>
      <c r="AD4" s="177" t="s">
        <v>44</v>
      </c>
      <c r="AE4" s="190"/>
      <c r="AF4" s="193"/>
      <c r="AG4" s="179" t="s">
        <v>22</v>
      </c>
      <c r="AH4" s="190"/>
      <c r="AI4" s="193"/>
      <c r="AJ4" s="177" t="s">
        <v>55</v>
      </c>
      <c r="AK4" s="190"/>
      <c r="AL4" s="193"/>
      <c r="AM4" s="177" t="s">
        <v>54</v>
      </c>
      <c r="AN4" s="187"/>
      <c r="AO4" s="180"/>
      <c r="AP4" s="179" t="s">
        <v>22</v>
      </c>
      <c r="AQ4" s="190"/>
      <c r="AR4" s="193"/>
      <c r="AS4" s="177" t="s">
        <v>55</v>
      </c>
      <c r="AT4" s="190"/>
      <c r="AU4" s="193"/>
      <c r="AV4" s="177" t="s">
        <v>54</v>
      </c>
      <c r="AW4" s="190"/>
      <c r="AX4" s="194"/>
    </row>
    <row r="5" spans="1:55" ht="16.5" customHeight="1">
      <c r="A5" s="7"/>
      <c r="B5" s="7"/>
      <c r="C5" s="10" t="s">
        <v>33</v>
      </c>
      <c r="D5" s="10" t="s">
        <v>34</v>
      </c>
      <c r="E5" s="10" t="s">
        <v>35</v>
      </c>
      <c r="F5" s="10" t="s">
        <v>33</v>
      </c>
      <c r="G5" s="10" t="s">
        <v>34</v>
      </c>
      <c r="H5" s="40" t="s">
        <v>35</v>
      </c>
      <c r="I5" s="37" t="s">
        <v>33</v>
      </c>
      <c r="J5" s="10" t="s">
        <v>34</v>
      </c>
      <c r="K5" s="10" t="s">
        <v>35</v>
      </c>
      <c r="L5" s="10" t="s">
        <v>33</v>
      </c>
      <c r="M5" s="10" t="s">
        <v>34</v>
      </c>
      <c r="N5" s="40" t="s">
        <v>35</v>
      </c>
      <c r="O5" s="37" t="s">
        <v>33</v>
      </c>
      <c r="P5" s="10" t="s">
        <v>34</v>
      </c>
      <c r="Q5" s="10" t="s">
        <v>35</v>
      </c>
      <c r="R5" s="10" t="s">
        <v>33</v>
      </c>
      <c r="S5" s="10" t="s">
        <v>34</v>
      </c>
      <c r="T5" s="40" t="s">
        <v>35</v>
      </c>
      <c r="U5" s="37" t="s">
        <v>33</v>
      </c>
      <c r="V5" s="10" t="s">
        <v>34</v>
      </c>
      <c r="W5" s="10" t="s">
        <v>35</v>
      </c>
      <c r="X5" s="10" t="s">
        <v>33</v>
      </c>
      <c r="Y5" s="10" t="s">
        <v>34</v>
      </c>
      <c r="Z5" s="40" t="s">
        <v>35</v>
      </c>
      <c r="AA5" s="37" t="s">
        <v>33</v>
      </c>
      <c r="AB5" s="10" t="s">
        <v>34</v>
      </c>
      <c r="AC5" s="10" t="s">
        <v>35</v>
      </c>
      <c r="AD5" s="10" t="s">
        <v>33</v>
      </c>
      <c r="AE5" s="10" t="s">
        <v>34</v>
      </c>
      <c r="AF5" s="10" t="s">
        <v>35</v>
      </c>
      <c r="AG5" s="35" t="s">
        <v>33</v>
      </c>
      <c r="AH5" s="10" t="s">
        <v>34</v>
      </c>
      <c r="AI5" s="10" t="s">
        <v>35</v>
      </c>
      <c r="AJ5" s="10" t="s">
        <v>33</v>
      </c>
      <c r="AK5" s="10" t="s">
        <v>34</v>
      </c>
      <c r="AL5" s="10" t="s">
        <v>35</v>
      </c>
      <c r="AM5" s="10" t="s">
        <v>33</v>
      </c>
      <c r="AN5" s="10" t="s">
        <v>34</v>
      </c>
      <c r="AO5" s="40" t="s">
        <v>35</v>
      </c>
      <c r="AP5" s="35" t="s">
        <v>33</v>
      </c>
      <c r="AQ5" s="10" t="s">
        <v>34</v>
      </c>
      <c r="AR5" s="10" t="s">
        <v>35</v>
      </c>
      <c r="AS5" s="10" t="s">
        <v>33</v>
      </c>
      <c r="AT5" s="10" t="s">
        <v>34</v>
      </c>
      <c r="AU5" s="10" t="s">
        <v>35</v>
      </c>
      <c r="AV5" s="10" t="s">
        <v>33</v>
      </c>
      <c r="AW5" s="10" t="s">
        <v>34</v>
      </c>
      <c r="AX5" s="40" t="s">
        <v>35</v>
      </c>
    </row>
    <row r="6" spans="1:55" s="12" customFormat="1" ht="21">
      <c r="A6" s="11">
        <v>1</v>
      </c>
      <c r="B6" s="6" t="s">
        <v>39</v>
      </c>
      <c r="C6" s="78">
        <v>27861</v>
      </c>
      <c r="D6" s="78">
        <v>27915</v>
      </c>
      <c r="E6" s="8">
        <v>0.998</v>
      </c>
      <c r="F6" s="78">
        <v>2102</v>
      </c>
      <c r="G6" s="78">
        <v>2110</v>
      </c>
      <c r="H6" s="41">
        <v>0.996</v>
      </c>
      <c r="I6" s="38">
        <v>29828</v>
      </c>
      <c r="J6" s="78">
        <v>29911</v>
      </c>
      <c r="K6" s="8">
        <v>0.997</v>
      </c>
      <c r="L6" s="78">
        <v>2159</v>
      </c>
      <c r="M6" s="78">
        <v>2163</v>
      </c>
      <c r="N6" s="41">
        <v>0.998</v>
      </c>
      <c r="O6" s="38">
        <v>28362</v>
      </c>
      <c r="P6" s="78">
        <v>28451</v>
      </c>
      <c r="Q6" s="8">
        <v>0.997</v>
      </c>
      <c r="R6" s="78">
        <v>2192</v>
      </c>
      <c r="S6" s="78">
        <v>2208</v>
      </c>
      <c r="T6" s="41">
        <v>0.99299999999999999</v>
      </c>
      <c r="U6" s="38">
        <v>27776</v>
      </c>
      <c r="V6" s="78">
        <v>27825</v>
      </c>
      <c r="W6" s="8">
        <v>0.998</v>
      </c>
      <c r="X6" s="78">
        <v>2343</v>
      </c>
      <c r="Y6" s="78">
        <v>2348</v>
      </c>
      <c r="Z6" s="41">
        <v>0.998</v>
      </c>
      <c r="AA6" s="38">
        <v>26163</v>
      </c>
      <c r="AB6" s="78">
        <v>26238</v>
      </c>
      <c r="AC6" s="8">
        <v>0.997</v>
      </c>
      <c r="AD6" s="78">
        <v>2232</v>
      </c>
      <c r="AE6" s="78">
        <v>2241</v>
      </c>
      <c r="AF6" s="41">
        <v>0.996</v>
      </c>
      <c r="AG6" s="38">
        <v>25189</v>
      </c>
      <c r="AH6" s="78">
        <v>25236</v>
      </c>
      <c r="AI6" s="142">
        <v>0.998</v>
      </c>
      <c r="AJ6" s="78">
        <v>1140</v>
      </c>
      <c r="AK6" s="78">
        <v>1141</v>
      </c>
      <c r="AL6" s="142">
        <v>0.999</v>
      </c>
      <c r="AM6" s="78">
        <v>2989</v>
      </c>
      <c r="AN6" s="78">
        <v>2990</v>
      </c>
      <c r="AO6" s="141">
        <v>0.99966555183946493</v>
      </c>
      <c r="AP6" s="38">
        <v>15097</v>
      </c>
      <c r="AQ6" s="78">
        <v>15097</v>
      </c>
      <c r="AR6" s="8">
        <v>1</v>
      </c>
      <c r="AS6" s="78">
        <v>57</v>
      </c>
      <c r="AT6" s="78">
        <v>57</v>
      </c>
      <c r="AU6" s="8">
        <v>1</v>
      </c>
      <c r="AV6" s="78">
        <v>1883</v>
      </c>
      <c r="AW6" s="78">
        <v>1883</v>
      </c>
      <c r="AX6" s="41">
        <v>1</v>
      </c>
    </row>
    <row r="7" spans="1:55" s="12" customFormat="1" ht="21">
      <c r="A7" s="11">
        <v>2</v>
      </c>
      <c r="B7" s="6" t="s">
        <v>48</v>
      </c>
      <c r="C7" s="78">
        <v>22739</v>
      </c>
      <c r="D7" s="78">
        <v>27915</v>
      </c>
      <c r="E7" s="8">
        <v>0.81499999999999995</v>
      </c>
      <c r="F7" s="78">
        <v>1796</v>
      </c>
      <c r="G7" s="78">
        <v>2110</v>
      </c>
      <c r="H7" s="41">
        <v>0.85099999999999998</v>
      </c>
      <c r="I7" s="38">
        <v>21499</v>
      </c>
      <c r="J7" s="78">
        <v>29911</v>
      </c>
      <c r="K7" s="8">
        <v>0.71899999999999997</v>
      </c>
      <c r="L7" s="78">
        <v>1640</v>
      </c>
      <c r="M7" s="78">
        <v>2163</v>
      </c>
      <c r="N7" s="41">
        <v>0.75800000000000001</v>
      </c>
      <c r="O7" s="38">
        <v>19581</v>
      </c>
      <c r="P7" s="78">
        <v>28451</v>
      </c>
      <c r="Q7" s="8">
        <v>0.68799999999999994</v>
      </c>
      <c r="R7" s="78">
        <v>1671</v>
      </c>
      <c r="S7" s="78">
        <v>2208</v>
      </c>
      <c r="T7" s="41">
        <v>0.75700000000000001</v>
      </c>
      <c r="U7" s="38">
        <v>19475</v>
      </c>
      <c r="V7" s="78">
        <v>27825</v>
      </c>
      <c r="W7" s="8">
        <v>0.7</v>
      </c>
      <c r="X7" s="78">
        <v>1863</v>
      </c>
      <c r="Y7" s="78">
        <v>2348</v>
      </c>
      <c r="Z7" s="41">
        <v>0.79300000000000004</v>
      </c>
      <c r="AA7" s="38">
        <v>18939</v>
      </c>
      <c r="AB7" s="78">
        <v>26238</v>
      </c>
      <c r="AC7" s="8">
        <v>0.72199999999999998</v>
      </c>
      <c r="AD7" s="78">
        <v>1976</v>
      </c>
      <c r="AE7" s="78">
        <v>2241</v>
      </c>
      <c r="AF7" s="41">
        <v>0.88200000000000001</v>
      </c>
      <c r="AG7" s="38">
        <v>20471</v>
      </c>
      <c r="AH7" s="78">
        <v>25236</v>
      </c>
      <c r="AI7" s="8">
        <v>0.81100000000000005</v>
      </c>
      <c r="AJ7" s="78">
        <v>865</v>
      </c>
      <c r="AK7" s="78">
        <v>1141</v>
      </c>
      <c r="AL7" s="8">
        <v>0.75800000000000001</v>
      </c>
      <c r="AM7" s="78">
        <v>1893</v>
      </c>
      <c r="AN7" s="78">
        <v>2088</v>
      </c>
      <c r="AO7" s="108">
        <v>0.90700000000000003</v>
      </c>
      <c r="AP7" s="38">
        <v>14838</v>
      </c>
      <c r="AQ7" s="78">
        <v>15097</v>
      </c>
      <c r="AR7" s="8">
        <v>0.98299999999999998</v>
      </c>
      <c r="AS7" s="78">
        <v>57</v>
      </c>
      <c r="AT7" s="78">
        <v>57</v>
      </c>
      <c r="AU7" s="8">
        <v>1</v>
      </c>
      <c r="AV7" s="78">
        <v>1544</v>
      </c>
      <c r="AW7" s="78">
        <v>1562</v>
      </c>
      <c r="AX7" s="41">
        <v>0.98799999999999999</v>
      </c>
    </row>
    <row r="8" spans="1:55" s="12" customFormat="1" ht="23.25" customHeight="1">
      <c r="A8" s="11" t="s">
        <v>60</v>
      </c>
      <c r="B8" s="6" t="s">
        <v>121</v>
      </c>
      <c r="C8" s="78" t="s">
        <v>23</v>
      </c>
      <c r="D8" s="78" t="s">
        <v>23</v>
      </c>
      <c r="E8" s="78" t="s">
        <v>23</v>
      </c>
      <c r="F8" s="78" t="s">
        <v>23</v>
      </c>
      <c r="G8" s="78" t="s">
        <v>23</v>
      </c>
      <c r="H8" s="48" t="s">
        <v>23</v>
      </c>
      <c r="I8" s="38" t="s">
        <v>23</v>
      </c>
      <c r="J8" s="78" t="s">
        <v>23</v>
      </c>
      <c r="K8" s="78" t="s">
        <v>23</v>
      </c>
      <c r="L8" s="78" t="s">
        <v>23</v>
      </c>
      <c r="M8" s="78" t="s">
        <v>23</v>
      </c>
      <c r="N8" s="48" t="s">
        <v>23</v>
      </c>
      <c r="O8" s="38" t="s">
        <v>23</v>
      </c>
      <c r="P8" s="78" t="s">
        <v>23</v>
      </c>
      <c r="Q8" s="78" t="s">
        <v>23</v>
      </c>
      <c r="R8" s="78" t="s">
        <v>23</v>
      </c>
      <c r="S8" s="78" t="s">
        <v>23</v>
      </c>
      <c r="T8" s="78" t="s">
        <v>23</v>
      </c>
      <c r="U8" s="38">
        <v>8135</v>
      </c>
      <c r="V8" s="78">
        <v>12565</v>
      </c>
      <c r="W8" s="8">
        <f>U8/V8</f>
        <v>0.64743334659769203</v>
      </c>
      <c r="X8" s="78">
        <v>750</v>
      </c>
      <c r="Y8" s="78">
        <v>1047</v>
      </c>
      <c r="Z8" s="41">
        <f>X8/Y8</f>
        <v>0.71633237822349571</v>
      </c>
      <c r="AA8" s="38">
        <v>7985</v>
      </c>
      <c r="AB8" s="78">
        <v>12772</v>
      </c>
      <c r="AC8" s="8">
        <f>AA8/AB8</f>
        <v>0.62519574068274353</v>
      </c>
      <c r="AD8" s="78">
        <v>753</v>
      </c>
      <c r="AE8" s="78">
        <v>1079</v>
      </c>
      <c r="AF8" s="41">
        <f>AD8/AE8</f>
        <v>0.69786839666357736</v>
      </c>
      <c r="AG8" s="170">
        <v>7600</v>
      </c>
      <c r="AH8" s="166">
        <v>12354</v>
      </c>
      <c r="AI8" s="98">
        <f>AG8/AH8</f>
        <v>0.61518536506394694</v>
      </c>
      <c r="AJ8" s="158" t="s">
        <v>133</v>
      </c>
      <c r="AK8" s="158" t="s">
        <v>133</v>
      </c>
      <c r="AL8" s="98" t="s">
        <v>133</v>
      </c>
      <c r="AM8" s="158">
        <v>741</v>
      </c>
      <c r="AN8" s="158">
        <v>1053</v>
      </c>
      <c r="AO8" s="108">
        <f>AM8/AN8</f>
        <v>0.70370370370370372</v>
      </c>
      <c r="AP8" s="38" t="s">
        <v>23</v>
      </c>
      <c r="AQ8" s="78" t="s">
        <v>23</v>
      </c>
      <c r="AR8" s="78" t="s">
        <v>23</v>
      </c>
      <c r="AS8" s="78" t="s">
        <v>23</v>
      </c>
      <c r="AT8" s="78" t="s">
        <v>23</v>
      </c>
      <c r="AU8" s="78" t="s">
        <v>23</v>
      </c>
      <c r="AV8" s="78" t="s">
        <v>23</v>
      </c>
      <c r="AW8" s="78" t="s">
        <v>23</v>
      </c>
      <c r="AX8" s="48" t="s">
        <v>23</v>
      </c>
    </row>
    <row r="9" spans="1:55" s="12" customFormat="1" ht="21">
      <c r="A9" s="11" t="s">
        <v>26</v>
      </c>
      <c r="B9" s="6" t="s">
        <v>27</v>
      </c>
      <c r="C9" s="78">
        <v>2302</v>
      </c>
      <c r="D9" s="78">
        <v>3861</v>
      </c>
      <c r="E9" s="8">
        <v>0.59599999999999997</v>
      </c>
      <c r="F9" s="78">
        <v>181</v>
      </c>
      <c r="G9" s="78">
        <v>262</v>
      </c>
      <c r="H9" s="41">
        <v>0.69099999999999995</v>
      </c>
      <c r="I9" s="38">
        <v>2429</v>
      </c>
      <c r="J9" s="78">
        <v>3908</v>
      </c>
      <c r="K9" s="8">
        <v>0.622</v>
      </c>
      <c r="L9" s="78">
        <v>205</v>
      </c>
      <c r="M9" s="78">
        <v>289</v>
      </c>
      <c r="N9" s="41">
        <v>0.70899999999999996</v>
      </c>
      <c r="O9" s="38">
        <v>2381</v>
      </c>
      <c r="P9" s="78">
        <v>3607</v>
      </c>
      <c r="Q9" s="8">
        <v>0.66</v>
      </c>
      <c r="R9" s="78">
        <v>211</v>
      </c>
      <c r="S9" s="78">
        <v>289</v>
      </c>
      <c r="T9" s="41">
        <v>0.73</v>
      </c>
      <c r="U9" s="38">
        <v>2284</v>
      </c>
      <c r="V9" s="78">
        <v>3417</v>
      </c>
      <c r="W9" s="8">
        <v>0.66800000000000004</v>
      </c>
      <c r="X9" s="78">
        <v>750</v>
      </c>
      <c r="Y9" s="78">
        <v>1047</v>
      </c>
      <c r="Z9" s="41">
        <f>X9/Y9</f>
        <v>0.71633237822349571</v>
      </c>
      <c r="AA9" s="38">
        <v>2137</v>
      </c>
      <c r="AB9" s="78">
        <v>3242</v>
      </c>
      <c r="AC9" s="8">
        <v>0.65900000000000003</v>
      </c>
      <c r="AD9" s="78">
        <v>184</v>
      </c>
      <c r="AE9" s="78">
        <v>278</v>
      </c>
      <c r="AF9" s="41">
        <v>0.66200000000000003</v>
      </c>
      <c r="AG9" s="38">
        <v>1969</v>
      </c>
      <c r="AH9" s="78">
        <v>2939</v>
      </c>
      <c r="AI9" s="8">
        <v>0.67</v>
      </c>
      <c r="AJ9" s="78">
        <v>7</v>
      </c>
      <c r="AK9" s="78">
        <v>8</v>
      </c>
      <c r="AL9" s="8">
        <v>0.875</v>
      </c>
      <c r="AM9" s="78">
        <v>184</v>
      </c>
      <c r="AN9" s="78">
        <v>313</v>
      </c>
      <c r="AO9" s="108">
        <v>0.58785942492012777</v>
      </c>
      <c r="AP9" s="38">
        <v>1936</v>
      </c>
      <c r="AQ9" s="78">
        <v>2852</v>
      </c>
      <c r="AR9" s="8">
        <v>0.67900000000000005</v>
      </c>
      <c r="AS9" s="78">
        <v>4</v>
      </c>
      <c r="AT9" s="78">
        <v>4</v>
      </c>
      <c r="AU9" s="8">
        <v>1</v>
      </c>
      <c r="AV9" s="78">
        <v>183</v>
      </c>
      <c r="AW9" s="78">
        <v>316</v>
      </c>
      <c r="AX9" s="41">
        <v>0.57911392405063289</v>
      </c>
    </row>
    <row r="10" spans="1:55" s="12" customFormat="1" ht="21">
      <c r="A10" s="11" t="s">
        <v>61</v>
      </c>
      <c r="B10" s="6" t="s">
        <v>122</v>
      </c>
      <c r="C10" s="78" t="s">
        <v>23</v>
      </c>
      <c r="D10" s="78" t="s">
        <v>23</v>
      </c>
      <c r="E10" s="78" t="s">
        <v>23</v>
      </c>
      <c r="F10" s="78" t="s">
        <v>23</v>
      </c>
      <c r="G10" s="78" t="s">
        <v>23</v>
      </c>
      <c r="H10" s="48" t="s">
        <v>23</v>
      </c>
      <c r="I10" s="38" t="s">
        <v>23</v>
      </c>
      <c r="J10" s="78" t="s">
        <v>23</v>
      </c>
      <c r="K10" s="78" t="s">
        <v>23</v>
      </c>
      <c r="L10" s="78" t="s">
        <v>23</v>
      </c>
      <c r="M10" s="78" t="s">
        <v>23</v>
      </c>
      <c r="N10" s="48" t="s">
        <v>23</v>
      </c>
      <c r="O10" s="38" t="s">
        <v>23</v>
      </c>
      <c r="P10" s="78" t="s">
        <v>23</v>
      </c>
      <c r="Q10" s="78" t="s">
        <v>23</v>
      </c>
      <c r="R10" s="78" t="s">
        <v>23</v>
      </c>
      <c r="S10" s="78" t="s">
        <v>23</v>
      </c>
      <c r="T10" s="48" t="s">
        <v>23</v>
      </c>
      <c r="U10" s="38" t="s">
        <v>23</v>
      </c>
      <c r="V10" s="78" t="s">
        <v>23</v>
      </c>
      <c r="W10" s="78" t="s">
        <v>23</v>
      </c>
      <c r="X10" s="78" t="s">
        <v>23</v>
      </c>
      <c r="Y10" s="78" t="s">
        <v>23</v>
      </c>
      <c r="Z10" s="48" t="s">
        <v>23</v>
      </c>
      <c r="AA10" s="38" t="s">
        <v>23</v>
      </c>
      <c r="AB10" s="78" t="s">
        <v>23</v>
      </c>
      <c r="AC10" s="78" t="s">
        <v>23</v>
      </c>
      <c r="AD10" s="78" t="s">
        <v>23</v>
      </c>
      <c r="AE10" s="78" t="s">
        <v>23</v>
      </c>
      <c r="AF10" s="48" t="s">
        <v>23</v>
      </c>
      <c r="AG10" s="38" t="s">
        <v>23</v>
      </c>
      <c r="AH10" s="78" t="s">
        <v>23</v>
      </c>
      <c r="AI10" s="78" t="s">
        <v>23</v>
      </c>
      <c r="AJ10" s="78" t="s">
        <v>23</v>
      </c>
      <c r="AK10" s="78" t="s">
        <v>23</v>
      </c>
      <c r="AL10" s="78" t="s">
        <v>23</v>
      </c>
      <c r="AM10" s="158">
        <v>1210</v>
      </c>
      <c r="AN10" s="158">
        <v>1339</v>
      </c>
      <c r="AO10" s="108">
        <f>AM10/AN10</f>
        <v>0.90365944734876769</v>
      </c>
      <c r="AP10" s="38" t="s">
        <v>23</v>
      </c>
      <c r="AQ10" s="78" t="s">
        <v>23</v>
      </c>
      <c r="AR10" s="78" t="s">
        <v>23</v>
      </c>
      <c r="AS10" s="78" t="s">
        <v>23</v>
      </c>
      <c r="AT10" s="78" t="s">
        <v>23</v>
      </c>
      <c r="AU10" s="78" t="s">
        <v>23</v>
      </c>
      <c r="AV10" s="78">
        <v>481</v>
      </c>
      <c r="AW10" s="78">
        <v>510</v>
      </c>
      <c r="AX10" s="41">
        <f>AV10/AW10</f>
        <v>0.94313725490196076</v>
      </c>
      <c r="AZ10" s="90"/>
      <c r="BA10" s="90"/>
      <c r="BB10" s="90"/>
      <c r="BC10" s="90"/>
    </row>
    <row r="11" spans="1:55" s="12" customFormat="1" ht="23.25" customHeight="1">
      <c r="A11" s="11" t="s">
        <v>62</v>
      </c>
      <c r="B11" s="6" t="s">
        <v>123</v>
      </c>
      <c r="C11" s="78" t="s">
        <v>23</v>
      </c>
      <c r="D11" s="78" t="s">
        <v>23</v>
      </c>
      <c r="E11" s="78" t="s">
        <v>23</v>
      </c>
      <c r="F11" s="78" t="s">
        <v>23</v>
      </c>
      <c r="G11" s="78" t="s">
        <v>23</v>
      </c>
      <c r="H11" s="48" t="s">
        <v>23</v>
      </c>
      <c r="I11" s="38" t="s">
        <v>23</v>
      </c>
      <c r="J11" s="78" t="s">
        <v>23</v>
      </c>
      <c r="K11" s="78" t="s">
        <v>23</v>
      </c>
      <c r="L11" s="78" t="s">
        <v>23</v>
      </c>
      <c r="M11" s="78" t="s">
        <v>23</v>
      </c>
      <c r="N11" s="48" t="s">
        <v>23</v>
      </c>
      <c r="O11" s="38" t="s">
        <v>23</v>
      </c>
      <c r="P11" s="78" t="s">
        <v>23</v>
      </c>
      <c r="Q11" s="78" t="s">
        <v>23</v>
      </c>
      <c r="R11" s="78" t="s">
        <v>23</v>
      </c>
      <c r="S11" s="78" t="s">
        <v>23</v>
      </c>
      <c r="T11" s="48" t="s">
        <v>23</v>
      </c>
      <c r="U11" s="38" t="s">
        <v>23</v>
      </c>
      <c r="V11" s="78" t="s">
        <v>23</v>
      </c>
      <c r="W11" s="78" t="s">
        <v>23</v>
      </c>
      <c r="X11" s="78" t="s">
        <v>23</v>
      </c>
      <c r="Y11" s="78" t="s">
        <v>23</v>
      </c>
      <c r="Z11" s="48" t="s">
        <v>23</v>
      </c>
      <c r="AA11" s="38" t="s">
        <v>23</v>
      </c>
      <c r="AB11" s="78" t="s">
        <v>23</v>
      </c>
      <c r="AC11" s="78" t="s">
        <v>23</v>
      </c>
      <c r="AD11" s="78" t="s">
        <v>23</v>
      </c>
      <c r="AE11" s="78" t="s">
        <v>23</v>
      </c>
      <c r="AF11" s="48" t="s">
        <v>23</v>
      </c>
      <c r="AG11" s="38" t="s">
        <v>23</v>
      </c>
      <c r="AH11" s="78" t="s">
        <v>23</v>
      </c>
      <c r="AI11" s="78" t="s">
        <v>23</v>
      </c>
      <c r="AJ11" s="78" t="s">
        <v>23</v>
      </c>
      <c r="AK11" s="78" t="s">
        <v>23</v>
      </c>
      <c r="AL11" s="78" t="s">
        <v>23</v>
      </c>
      <c r="AM11" s="158">
        <v>1077</v>
      </c>
      <c r="AN11" s="158">
        <v>1298</v>
      </c>
      <c r="AO11" s="108">
        <f>AM11/AN11</f>
        <v>0.82973805855161786</v>
      </c>
      <c r="AP11" s="38" t="s">
        <v>23</v>
      </c>
      <c r="AQ11" s="78" t="s">
        <v>23</v>
      </c>
      <c r="AR11" s="78" t="s">
        <v>23</v>
      </c>
      <c r="AS11" s="78" t="s">
        <v>23</v>
      </c>
      <c r="AT11" s="78" t="s">
        <v>23</v>
      </c>
      <c r="AU11" s="78" t="s">
        <v>23</v>
      </c>
      <c r="AV11" s="78">
        <v>360</v>
      </c>
      <c r="AW11" s="78">
        <v>399</v>
      </c>
      <c r="AX11" s="41">
        <f>AV11/AW11</f>
        <v>0.90225563909774431</v>
      </c>
      <c r="AZ11" s="169"/>
      <c r="BA11" s="169"/>
      <c r="BB11" s="100"/>
      <c r="BC11" s="100"/>
    </row>
    <row r="12" spans="1:55" s="12" customFormat="1" ht="21">
      <c r="A12" s="11" t="s">
        <v>63</v>
      </c>
      <c r="B12" s="6" t="s">
        <v>124</v>
      </c>
      <c r="C12" s="78" t="s">
        <v>23</v>
      </c>
      <c r="D12" s="78" t="s">
        <v>23</v>
      </c>
      <c r="E12" s="78" t="s">
        <v>23</v>
      </c>
      <c r="F12" s="78" t="s">
        <v>23</v>
      </c>
      <c r="G12" s="78" t="s">
        <v>23</v>
      </c>
      <c r="H12" s="48" t="s">
        <v>23</v>
      </c>
      <c r="I12" s="38" t="s">
        <v>23</v>
      </c>
      <c r="J12" s="78" t="s">
        <v>23</v>
      </c>
      <c r="K12" s="78" t="s">
        <v>23</v>
      </c>
      <c r="L12" s="78" t="s">
        <v>23</v>
      </c>
      <c r="M12" s="78" t="s">
        <v>23</v>
      </c>
      <c r="N12" s="48" t="s">
        <v>23</v>
      </c>
      <c r="O12" s="38" t="s">
        <v>23</v>
      </c>
      <c r="P12" s="78" t="s">
        <v>23</v>
      </c>
      <c r="Q12" s="78" t="s">
        <v>23</v>
      </c>
      <c r="R12" s="78" t="s">
        <v>23</v>
      </c>
      <c r="S12" s="78" t="s">
        <v>23</v>
      </c>
      <c r="T12" s="48" t="s">
        <v>23</v>
      </c>
      <c r="U12" s="38" t="s">
        <v>23</v>
      </c>
      <c r="V12" s="78" t="s">
        <v>23</v>
      </c>
      <c r="W12" s="78" t="s">
        <v>23</v>
      </c>
      <c r="X12" s="78" t="s">
        <v>23</v>
      </c>
      <c r="Y12" s="78" t="s">
        <v>23</v>
      </c>
      <c r="Z12" s="48" t="s">
        <v>23</v>
      </c>
      <c r="AA12" s="38" t="s">
        <v>23</v>
      </c>
      <c r="AB12" s="78" t="s">
        <v>23</v>
      </c>
      <c r="AC12" s="78" t="s">
        <v>23</v>
      </c>
      <c r="AD12" s="78" t="s">
        <v>23</v>
      </c>
      <c r="AE12" s="78" t="s">
        <v>23</v>
      </c>
      <c r="AF12" s="48" t="s">
        <v>23</v>
      </c>
      <c r="AG12" s="38" t="s">
        <v>23</v>
      </c>
      <c r="AH12" s="78" t="s">
        <v>23</v>
      </c>
      <c r="AI12" s="78" t="s">
        <v>23</v>
      </c>
      <c r="AJ12" s="78" t="s">
        <v>23</v>
      </c>
      <c r="AK12" s="78" t="s">
        <v>23</v>
      </c>
      <c r="AL12" s="78" t="s">
        <v>23</v>
      </c>
      <c r="AM12" s="161">
        <v>71</v>
      </c>
      <c r="AN12" s="161">
        <v>201</v>
      </c>
      <c r="AO12" s="167">
        <f>AM12/AN12</f>
        <v>0.35323383084577115</v>
      </c>
      <c r="AP12" s="38" t="s">
        <v>23</v>
      </c>
      <c r="AQ12" s="78" t="s">
        <v>23</v>
      </c>
      <c r="AR12" s="78" t="s">
        <v>23</v>
      </c>
      <c r="AS12" s="78" t="s">
        <v>23</v>
      </c>
      <c r="AT12" s="78" t="s">
        <v>23</v>
      </c>
      <c r="AU12" s="78" t="s">
        <v>23</v>
      </c>
      <c r="AV12" s="78">
        <v>69</v>
      </c>
      <c r="AW12" s="78">
        <v>243</v>
      </c>
      <c r="AX12" s="41">
        <f>AV12/AW12</f>
        <v>0.2839506172839506</v>
      </c>
      <c r="AZ12" s="101"/>
      <c r="BA12" s="102"/>
      <c r="BB12" s="102"/>
      <c r="BC12" s="103"/>
    </row>
    <row r="13" spans="1:55" s="33" customFormat="1" ht="21">
      <c r="A13" s="11" t="s">
        <v>28</v>
      </c>
      <c r="B13" s="6" t="s">
        <v>29</v>
      </c>
      <c r="C13" s="78">
        <v>697</v>
      </c>
      <c r="D13" s="78">
        <v>915</v>
      </c>
      <c r="E13" s="8">
        <v>0.76200000000000001</v>
      </c>
      <c r="F13" s="78">
        <v>50</v>
      </c>
      <c r="G13" s="78">
        <v>64</v>
      </c>
      <c r="H13" s="41">
        <v>0.78100000000000003</v>
      </c>
      <c r="I13" s="38">
        <v>669</v>
      </c>
      <c r="J13" s="78">
        <v>857</v>
      </c>
      <c r="K13" s="8">
        <v>0.78100000000000003</v>
      </c>
      <c r="L13" s="78">
        <v>33</v>
      </c>
      <c r="M13" s="78">
        <v>42</v>
      </c>
      <c r="N13" s="41">
        <v>0.78600000000000003</v>
      </c>
      <c r="O13" s="38">
        <v>548</v>
      </c>
      <c r="P13" s="78">
        <v>686</v>
      </c>
      <c r="Q13" s="8">
        <v>0.79900000000000004</v>
      </c>
      <c r="R13" s="78">
        <v>33</v>
      </c>
      <c r="S13" s="78">
        <v>39</v>
      </c>
      <c r="T13" s="41">
        <v>0.84599999999999997</v>
      </c>
      <c r="U13" s="38">
        <v>523</v>
      </c>
      <c r="V13" s="78">
        <v>652</v>
      </c>
      <c r="W13" s="8">
        <v>0.80200000000000005</v>
      </c>
      <c r="X13" s="78">
        <v>40</v>
      </c>
      <c r="Y13" s="78">
        <v>50</v>
      </c>
      <c r="Z13" s="41">
        <v>0.8</v>
      </c>
      <c r="AA13" s="38">
        <v>407</v>
      </c>
      <c r="AB13" s="78">
        <v>536</v>
      </c>
      <c r="AC13" s="8">
        <v>0.75900000000000001</v>
      </c>
      <c r="AD13" s="78">
        <v>25</v>
      </c>
      <c r="AE13" s="78">
        <v>31</v>
      </c>
      <c r="AF13" s="41">
        <v>0.80600000000000005</v>
      </c>
      <c r="AG13" s="38">
        <v>382</v>
      </c>
      <c r="AH13" s="78">
        <v>477</v>
      </c>
      <c r="AI13" s="8">
        <v>0.80100000000000005</v>
      </c>
      <c r="AJ13" s="78">
        <v>3</v>
      </c>
      <c r="AK13" s="78">
        <v>4</v>
      </c>
      <c r="AL13" s="8">
        <v>0.75</v>
      </c>
      <c r="AM13" s="78">
        <v>29</v>
      </c>
      <c r="AN13" s="78">
        <v>38</v>
      </c>
      <c r="AO13" s="108">
        <v>0.76315789473684215</v>
      </c>
      <c r="AP13" s="38">
        <v>96</v>
      </c>
      <c r="AQ13" s="78">
        <v>118</v>
      </c>
      <c r="AR13" s="8">
        <v>0.81399999999999995</v>
      </c>
      <c r="AS13" s="78" t="s">
        <v>23</v>
      </c>
      <c r="AT13" s="78" t="s">
        <v>23</v>
      </c>
      <c r="AU13" s="78" t="s">
        <v>23</v>
      </c>
      <c r="AV13" s="158">
        <v>17</v>
      </c>
      <c r="AW13" s="158">
        <v>19</v>
      </c>
      <c r="AX13" s="108">
        <f>AV13/AW13</f>
        <v>0.89473684210526316</v>
      </c>
      <c r="AZ13" s="104"/>
      <c r="BA13" s="105"/>
      <c r="BB13" s="105"/>
      <c r="BC13" s="106"/>
    </row>
    <row r="14" spans="1:55" s="33" customFormat="1" ht="21">
      <c r="A14" s="11" t="s">
        <v>65</v>
      </c>
      <c r="B14" s="6" t="s">
        <v>125</v>
      </c>
      <c r="C14" s="78" t="s">
        <v>23</v>
      </c>
      <c r="D14" s="78" t="s">
        <v>23</v>
      </c>
      <c r="E14" s="78" t="s">
        <v>23</v>
      </c>
      <c r="F14" s="78" t="s">
        <v>23</v>
      </c>
      <c r="G14" s="78" t="s">
        <v>23</v>
      </c>
      <c r="H14" s="48" t="s">
        <v>23</v>
      </c>
      <c r="I14" s="38" t="s">
        <v>23</v>
      </c>
      <c r="J14" s="78" t="s">
        <v>23</v>
      </c>
      <c r="K14" s="78" t="s">
        <v>23</v>
      </c>
      <c r="L14" s="78" t="s">
        <v>23</v>
      </c>
      <c r="M14" s="78" t="s">
        <v>23</v>
      </c>
      <c r="N14" s="48" t="s">
        <v>23</v>
      </c>
      <c r="O14" s="38" t="s">
        <v>23</v>
      </c>
      <c r="P14" s="78" t="s">
        <v>23</v>
      </c>
      <c r="Q14" s="78" t="s">
        <v>23</v>
      </c>
      <c r="R14" s="78" t="s">
        <v>23</v>
      </c>
      <c r="S14" s="78" t="s">
        <v>23</v>
      </c>
      <c r="T14" s="48" t="s">
        <v>23</v>
      </c>
      <c r="U14" s="38" t="s">
        <v>23</v>
      </c>
      <c r="V14" s="78" t="s">
        <v>23</v>
      </c>
      <c r="W14" s="78" t="s">
        <v>23</v>
      </c>
      <c r="X14" s="78" t="s">
        <v>23</v>
      </c>
      <c r="Y14" s="78" t="s">
        <v>23</v>
      </c>
      <c r="Z14" s="48" t="s">
        <v>23</v>
      </c>
      <c r="AA14" s="38" t="s">
        <v>23</v>
      </c>
      <c r="AB14" s="78" t="s">
        <v>23</v>
      </c>
      <c r="AC14" s="78" t="s">
        <v>23</v>
      </c>
      <c r="AD14" s="78" t="s">
        <v>23</v>
      </c>
      <c r="AE14" s="78" t="s">
        <v>23</v>
      </c>
      <c r="AF14" s="48" t="s">
        <v>23</v>
      </c>
      <c r="AG14" s="38" t="s">
        <v>23</v>
      </c>
      <c r="AH14" s="78" t="s">
        <v>23</v>
      </c>
      <c r="AI14" s="78" t="s">
        <v>23</v>
      </c>
      <c r="AJ14" s="78" t="s">
        <v>23</v>
      </c>
      <c r="AK14" s="78" t="s">
        <v>23</v>
      </c>
      <c r="AL14" s="78" t="s">
        <v>23</v>
      </c>
      <c r="AM14" s="159">
        <v>112</v>
      </c>
      <c r="AN14" s="159">
        <v>201</v>
      </c>
      <c r="AO14" s="167">
        <f>AM14/AN14</f>
        <v>0.55721393034825872</v>
      </c>
      <c r="AP14" s="38" t="s">
        <v>23</v>
      </c>
      <c r="AQ14" s="78" t="s">
        <v>23</v>
      </c>
      <c r="AR14" s="78" t="s">
        <v>23</v>
      </c>
      <c r="AS14" s="78" t="s">
        <v>23</v>
      </c>
      <c r="AT14" s="78" t="s">
        <v>23</v>
      </c>
      <c r="AU14" s="78" t="s">
        <v>23</v>
      </c>
      <c r="AV14" s="78">
        <v>90</v>
      </c>
      <c r="AW14" s="78">
        <v>243</v>
      </c>
      <c r="AX14" s="41">
        <f>AV14/AW14</f>
        <v>0.37037037037037035</v>
      </c>
      <c r="AZ14" s="104"/>
      <c r="BA14" s="105"/>
      <c r="BB14" s="105"/>
      <c r="BC14" s="106"/>
    </row>
    <row r="15" spans="1:55" s="33" customFormat="1" ht="21">
      <c r="A15" s="11">
        <v>5</v>
      </c>
      <c r="B15" s="6" t="s">
        <v>30</v>
      </c>
      <c r="C15" s="78">
        <v>11411</v>
      </c>
      <c r="D15" s="78">
        <v>16422</v>
      </c>
      <c r="E15" s="8">
        <v>0.69499999999999995</v>
      </c>
      <c r="F15" s="78">
        <v>862</v>
      </c>
      <c r="G15" s="78">
        <v>1177</v>
      </c>
      <c r="H15" s="41">
        <v>0.73199999999999998</v>
      </c>
      <c r="I15" s="38">
        <v>11696</v>
      </c>
      <c r="J15" s="78">
        <v>16596</v>
      </c>
      <c r="K15" s="8">
        <v>0.70499999999999996</v>
      </c>
      <c r="L15" s="78">
        <v>932</v>
      </c>
      <c r="M15" s="78">
        <v>1226</v>
      </c>
      <c r="N15" s="41">
        <v>0.76</v>
      </c>
      <c r="O15" s="38">
        <v>11215</v>
      </c>
      <c r="P15" s="78">
        <v>16095</v>
      </c>
      <c r="Q15" s="8">
        <v>0.69699999999999995</v>
      </c>
      <c r="R15" s="78">
        <v>940</v>
      </c>
      <c r="S15" s="78">
        <v>1250</v>
      </c>
      <c r="T15" s="41">
        <v>0.752</v>
      </c>
      <c r="U15" s="38">
        <v>11314</v>
      </c>
      <c r="V15" s="78">
        <v>16018</v>
      </c>
      <c r="W15" s="8">
        <v>0.70599999999999996</v>
      </c>
      <c r="X15" s="78">
        <v>977</v>
      </c>
      <c r="Y15" s="78">
        <v>1308</v>
      </c>
      <c r="Z15" s="41">
        <v>0.747</v>
      </c>
      <c r="AA15" s="38">
        <v>11428</v>
      </c>
      <c r="AB15" s="78">
        <v>16245</v>
      </c>
      <c r="AC15" s="8">
        <v>0.70299999999999996</v>
      </c>
      <c r="AD15" s="78">
        <v>949</v>
      </c>
      <c r="AE15" s="78">
        <v>1252</v>
      </c>
      <c r="AF15" s="41">
        <v>0.75800000000000001</v>
      </c>
      <c r="AG15" s="38">
        <v>10077</v>
      </c>
      <c r="AH15" s="78">
        <v>14100</v>
      </c>
      <c r="AI15" s="8">
        <v>0.71468085106382984</v>
      </c>
      <c r="AJ15" s="78">
        <v>48</v>
      </c>
      <c r="AK15" s="78">
        <v>72</v>
      </c>
      <c r="AL15" s="8">
        <v>0.66666666666666663</v>
      </c>
      <c r="AM15" s="78">
        <v>890</v>
      </c>
      <c r="AN15" s="78">
        <v>1253</v>
      </c>
      <c r="AO15" s="108">
        <v>0.71029529130087787</v>
      </c>
      <c r="AP15" s="38">
        <v>10008</v>
      </c>
      <c r="AQ15" s="78">
        <v>14013</v>
      </c>
      <c r="AR15" s="8">
        <f>AP15/AQ15</f>
        <v>0.71419396274887603</v>
      </c>
      <c r="AS15" s="78">
        <v>25</v>
      </c>
      <c r="AT15" s="78">
        <v>47</v>
      </c>
      <c r="AU15" s="8">
        <v>0.53200000000000003</v>
      </c>
      <c r="AV15" s="78">
        <v>936</v>
      </c>
      <c r="AW15" s="78">
        <v>1305</v>
      </c>
      <c r="AX15" s="41">
        <v>0.71636085626911317</v>
      </c>
      <c r="AZ15" s="107"/>
      <c r="BA15" s="107"/>
      <c r="BB15" s="107"/>
      <c r="BC15" s="107"/>
    </row>
    <row r="16" spans="1:55" s="33" customFormat="1" ht="21">
      <c r="A16" s="11" t="s">
        <v>66</v>
      </c>
      <c r="B16" s="110" t="s">
        <v>67</v>
      </c>
      <c r="C16" s="78" t="s">
        <v>23</v>
      </c>
      <c r="D16" s="78" t="s">
        <v>23</v>
      </c>
      <c r="E16" s="78" t="s">
        <v>23</v>
      </c>
      <c r="F16" s="78" t="s">
        <v>23</v>
      </c>
      <c r="G16" s="78" t="s">
        <v>23</v>
      </c>
      <c r="H16" s="48" t="s">
        <v>23</v>
      </c>
      <c r="I16" s="38" t="s">
        <v>23</v>
      </c>
      <c r="J16" s="78" t="s">
        <v>23</v>
      </c>
      <c r="K16" s="78" t="s">
        <v>23</v>
      </c>
      <c r="L16" s="78" t="s">
        <v>23</v>
      </c>
      <c r="M16" s="78" t="s">
        <v>23</v>
      </c>
      <c r="N16" s="48" t="s">
        <v>23</v>
      </c>
      <c r="O16" s="38" t="s">
        <v>23</v>
      </c>
      <c r="P16" s="78" t="s">
        <v>23</v>
      </c>
      <c r="Q16" s="78" t="s">
        <v>23</v>
      </c>
      <c r="R16" s="78" t="s">
        <v>23</v>
      </c>
      <c r="S16" s="78" t="s">
        <v>23</v>
      </c>
      <c r="T16" s="48" t="s">
        <v>23</v>
      </c>
      <c r="U16" s="38" t="s">
        <v>23</v>
      </c>
      <c r="V16" s="78" t="s">
        <v>23</v>
      </c>
      <c r="W16" s="78" t="s">
        <v>23</v>
      </c>
      <c r="X16" s="78" t="s">
        <v>23</v>
      </c>
      <c r="Y16" s="78" t="s">
        <v>23</v>
      </c>
      <c r="Z16" s="48" t="s">
        <v>23</v>
      </c>
      <c r="AA16" s="38" t="s">
        <v>23</v>
      </c>
      <c r="AB16" s="78" t="s">
        <v>23</v>
      </c>
      <c r="AC16" s="78" t="s">
        <v>23</v>
      </c>
      <c r="AD16" s="78" t="s">
        <v>23</v>
      </c>
      <c r="AE16" s="78" t="s">
        <v>23</v>
      </c>
      <c r="AF16" s="48" t="s">
        <v>23</v>
      </c>
      <c r="AG16" s="38">
        <v>10279</v>
      </c>
      <c r="AH16" s="78">
        <v>12640</v>
      </c>
      <c r="AI16" s="8">
        <f>AG16/AH16</f>
        <v>0.81321202531645564</v>
      </c>
      <c r="AJ16" s="158">
        <v>237</v>
      </c>
      <c r="AK16" s="158">
        <v>277</v>
      </c>
      <c r="AL16" s="98">
        <f>AJ16/AK16</f>
        <v>0.85559566787003605</v>
      </c>
      <c r="AM16" s="158">
        <v>759</v>
      </c>
      <c r="AN16" s="158">
        <v>861</v>
      </c>
      <c r="AO16" s="108">
        <f>AM16/AN16</f>
        <v>0.88153310104529614</v>
      </c>
      <c r="AP16" s="171">
        <v>2800</v>
      </c>
      <c r="AQ16" s="99">
        <v>2300</v>
      </c>
      <c r="AR16" s="8">
        <v>0.82099999999999995</v>
      </c>
      <c r="AS16" s="78">
        <v>21</v>
      </c>
      <c r="AT16" s="78">
        <v>25</v>
      </c>
      <c r="AU16" s="8">
        <v>0.84</v>
      </c>
      <c r="AV16" s="78">
        <v>296</v>
      </c>
      <c r="AW16" s="78">
        <v>352</v>
      </c>
      <c r="AX16" s="41">
        <f>AV16/AW16</f>
        <v>0.84090909090909094</v>
      </c>
    </row>
    <row r="17" spans="1:53" s="33" customFormat="1" ht="23.25" customHeight="1">
      <c r="A17" s="11" t="s">
        <v>68</v>
      </c>
      <c r="B17" s="6" t="s">
        <v>126</v>
      </c>
      <c r="C17" s="78" t="s">
        <v>23</v>
      </c>
      <c r="D17" s="78" t="s">
        <v>23</v>
      </c>
      <c r="E17" s="78" t="s">
        <v>23</v>
      </c>
      <c r="F17" s="78" t="s">
        <v>23</v>
      </c>
      <c r="G17" s="78" t="s">
        <v>23</v>
      </c>
      <c r="H17" s="48" t="s">
        <v>23</v>
      </c>
      <c r="I17" s="38" t="s">
        <v>23</v>
      </c>
      <c r="J17" s="78" t="s">
        <v>23</v>
      </c>
      <c r="K17" s="78" t="s">
        <v>23</v>
      </c>
      <c r="L17" s="78" t="s">
        <v>23</v>
      </c>
      <c r="M17" s="78" t="s">
        <v>23</v>
      </c>
      <c r="N17" s="48" t="s">
        <v>23</v>
      </c>
      <c r="O17" s="38" t="s">
        <v>23</v>
      </c>
      <c r="P17" s="78" t="s">
        <v>23</v>
      </c>
      <c r="Q17" s="78" t="s">
        <v>23</v>
      </c>
      <c r="R17" s="78" t="s">
        <v>23</v>
      </c>
      <c r="S17" s="78" t="s">
        <v>23</v>
      </c>
      <c r="T17" s="48" t="s">
        <v>23</v>
      </c>
      <c r="U17" s="38" t="s">
        <v>23</v>
      </c>
      <c r="V17" s="78" t="s">
        <v>23</v>
      </c>
      <c r="W17" s="78" t="s">
        <v>23</v>
      </c>
      <c r="X17" s="78" t="s">
        <v>23</v>
      </c>
      <c r="Y17" s="78" t="s">
        <v>23</v>
      </c>
      <c r="Z17" s="48" t="s">
        <v>23</v>
      </c>
      <c r="AA17" s="38" t="s">
        <v>23</v>
      </c>
      <c r="AB17" s="78" t="s">
        <v>23</v>
      </c>
      <c r="AC17" s="78" t="s">
        <v>23</v>
      </c>
      <c r="AD17" s="78" t="s">
        <v>23</v>
      </c>
      <c r="AE17" s="78" t="s">
        <v>23</v>
      </c>
      <c r="AF17" s="48" t="s">
        <v>23</v>
      </c>
      <c r="AG17" s="38" t="s">
        <v>23</v>
      </c>
      <c r="AH17" s="78" t="s">
        <v>23</v>
      </c>
      <c r="AI17" s="78" t="s">
        <v>23</v>
      </c>
      <c r="AJ17" s="78" t="s">
        <v>23</v>
      </c>
      <c r="AK17" s="78" t="s">
        <v>23</v>
      </c>
      <c r="AL17" s="78" t="s">
        <v>23</v>
      </c>
      <c r="AM17" s="159">
        <v>110</v>
      </c>
      <c r="AN17" s="159">
        <v>225</v>
      </c>
      <c r="AO17" s="172">
        <f>AM17/AN17</f>
        <v>0.48888888888888887</v>
      </c>
      <c r="AP17" s="38" t="s">
        <v>23</v>
      </c>
      <c r="AQ17" s="78" t="s">
        <v>23</v>
      </c>
      <c r="AR17" s="78" t="s">
        <v>23</v>
      </c>
      <c r="AS17" s="78" t="s">
        <v>23</v>
      </c>
      <c r="AT17" s="78" t="s">
        <v>23</v>
      </c>
      <c r="AU17" s="78" t="s">
        <v>23</v>
      </c>
      <c r="AV17" s="158">
        <v>335</v>
      </c>
      <c r="AW17" s="158">
        <v>257</v>
      </c>
      <c r="AX17" s="108">
        <f>AW17/AV17</f>
        <v>0.76716417910447765</v>
      </c>
    </row>
    <row r="18" spans="1:53" s="33" customFormat="1" ht="21">
      <c r="A18" s="11" t="s">
        <v>69</v>
      </c>
      <c r="B18" s="96" t="s">
        <v>70</v>
      </c>
      <c r="C18" s="78" t="s">
        <v>23</v>
      </c>
      <c r="D18" s="78" t="s">
        <v>23</v>
      </c>
      <c r="E18" s="78" t="s">
        <v>23</v>
      </c>
      <c r="F18" s="78" t="s">
        <v>23</v>
      </c>
      <c r="G18" s="78" t="s">
        <v>23</v>
      </c>
      <c r="H18" s="48" t="s">
        <v>23</v>
      </c>
      <c r="I18" s="38" t="s">
        <v>23</v>
      </c>
      <c r="J18" s="78" t="s">
        <v>23</v>
      </c>
      <c r="K18" s="78" t="s">
        <v>23</v>
      </c>
      <c r="L18" s="78" t="s">
        <v>23</v>
      </c>
      <c r="M18" s="78" t="s">
        <v>23</v>
      </c>
      <c r="N18" s="48" t="s">
        <v>23</v>
      </c>
      <c r="O18" s="38" t="s">
        <v>23</v>
      </c>
      <c r="P18" s="78" t="s">
        <v>23</v>
      </c>
      <c r="Q18" s="78" t="s">
        <v>23</v>
      </c>
      <c r="R18" s="78" t="s">
        <v>23</v>
      </c>
      <c r="S18" s="78" t="s">
        <v>23</v>
      </c>
      <c r="T18" s="48" t="s">
        <v>23</v>
      </c>
      <c r="U18" s="38" t="s">
        <v>23</v>
      </c>
      <c r="V18" s="78" t="s">
        <v>23</v>
      </c>
      <c r="W18" s="78" t="s">
        <v>23</v>
      </c>
      <c r="X18" s="78" t="s">
        <v>23</v>
      </c>
      <c r="Y18" s="78" t="s">
        <v>23</v>
      </c>
      <c r="Z18" s="48" t="s">
        <v>23</v>
      </c>
      <c r="AA18" s="38" t="s">
        <v>23</v>
      </c>
      <c r="AB18" s="78" t="s">
        <v>23</v>
      </c>
      <c r="AC18" s="78" t="s">
        <v>23</v>
      </c>
      <c r="AD18" s="78" t="s">
        <v>23</v>
      </c>
      <c r="AE18" s="78" t="s">
        <v>23</v>
      </c>
      <c r="AF18" s="48" t="s">
        <v>23</v>
      </c>
      <c r="AG18" s="38" t="s">
        <v>23</v>
      </c>
      <c r="AH18" s="78" t="s">
        <v>23</v>
      </c>
      <c r="AI18" s="78" t="s">
        <v>23</v>
      </c>
      <c r="AJ18" s="78" t="s">
        <v>23</v>
      </c>
      <c r="AK18" s="78" t="s">
        <v>23</v>
      </c>
      <c r="AL18" s="78" t="s">
        <v>23</v>
      </c>
      <c r="AM18" s="160">
        <v>231</v>
      </c>
      <c r="AN18" s="159">
        <v>688</v>
      </c>
      <c r="AO18" s="167">
        <f>AM18/AN18</f>
        <v>0.33575581395348836</v>
      </c>
      <c r="AP18" s="38" t="s">
        <v>23</v>
      </c>
      <c r="AQ18" s="78" t="s">
        <v>23</v>
      </c>
      <c r="AR18" s="78" t="s">
        <v>23</v>
      </c>
      <c r="AS18" s="78" t="s">
        <v>23</v>
      </c>
      <c r="AT18" s="78" t="s">
        <v>23</v>
      </c>
      <c r="AU18" s="78" t="s">
        <v>23</v>
      </c>
      <c r="AV18" s="78">
        <v>73</v>
      </c>
      <c r="AW18" s="78">
        <v>238</v>
      </c>
      <c r="AX18" s="41">
        <f>AV18/AW18</f>
        <v>0.30672268907563027</v>
      </c>
    </row>
    <row r="19" spans="1:53">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Y19" s="85"/>
      <c r="AZ19" s="85"/>
      <c r="BA19" s="85"/>
    </row>
    <row r="20" spans="1:53" ht="12.75" customHeight="1">
      <c r="A20" s="85"/>
      <c r="B20" s="146"/>
      <c r="C20" s="162" t="s">
        <v>120</v>
      </c>
      <c r="D20" s="85"/>
      <c r="E20" s="85"/>
      <c r="F20" s="85"/>
      <c r="G20" s="85"/>
      <c r="H20" s="85"/>
      <c r="I20" s="85"/>
      <c r="J20" s="85"/>
      <c r="K20" s="85"/>
      <c r="L20" s="85"/>
      <c r="M20" s="85"/>
      <c r="N20" s="85"/>
      <c r="O20" s="75"/>
      <c r="P20" s="75"/>
      <c r="Q20" s="75"/>
      <c r="R20" s="75"/>
      <c r="S20" s="75"/>
      <c r="T20" s="75"/>
      <c r="U20" s="85"/>
      <c r="V20" s="85"/>
      <c r="W20" s="85"/>
      <c r="X20" s="85"/>
      <c r="Y20" s="85"/>
      <c r="Z20" s="85"/>
      <c r="AA20" s="13"/>
      <c r="AB20" s="85"/>
      <c r="AC20" s="85"/>
      <c r="AD20" s="85"/>
      <c r="AE20" s="85"/>
      <c r="AF20" s="85"/>
      <c r="AG20" s="13"/>
      <c r="AH20" s="85"/>
      <c r="AI20" s="85"/>
      <c r="AJ20" s="85"/>
      <c r="AK20" s="85"/>
      <c r="AL20" s="85"/>
      <c r="AM20" s="85"/>
      <c r="AN20" s="85"/>
      <c r="AO20" s="85"/>
      <c r="AP20" s="13"/>
      <c r="AY20" s="85"/>
      <c r="AZ20" s="85"/>
      <c r="BA20" s="85"/>
    </row>
    <row r="21" spans="1:53" s="85" customFormat="1" ht="12.75" customHeight="1">
      <c r="B21" s="146"/>
      <c r="C21" s="163" t="s">
        <v>130</v>
      </c>
      <c r="O21" s="75"/>
      <c r="P21" s="75"/>
      <c r="Q21" s="75"/>
      <c r="R21" s="75"/>
      <c r="S21" s="75"/>
      <c r="T21" s="75"/>
      <c r="AA21" s="13"/>
      <c r="AG21" s="13"/>
      <c r="AP21" s="13"/>
    </row>
    <row r="22" spans="1:53" ht="36" customHeight="1">
      <c r="A22" s="85"/>
      <c r="B22" s="85"/>
      <c r="C22" s="195" t="s">
        <v>131</v>
      </c>
      <c r="D22" s="195"/>
      <c r="E22" s="195"/>
      <c r="F22" s="195"/>
      <c r="G22" s="195"/>
      <c r="H22" s="195"/>
      <c r="I22" s="195"/>
      <c r="J22" s="195"/>
      <c r="K22" s="195"/>
      <c r="L22" s="195"/>
      <c r="M22" s="195"/>
      <c r="N22" s="195"/>
      <c r="O22" s="195"/>
      <c r="P22" s="75"/>
      <c r="Q22" s="75"/>
      <c r="R22" s="75"/>
      <c r="S22" s="75"/>
      <c r="T22" s="75"/>
      <c r="U22" s="85"/>
      <c r="V22" s="85"/>
      <c r="W22" s="85"/>
      <c r="X22" s="85"/>
      <c r="Y22" s="85"/>
      <c r="Z22" s="85"/>
      <c r="AA22" s="85"/>
      <c r="AB22" s="85"/>
      <c r="AC22" s="85"/>
      <c r="AD22" s="85"/>
      <c r="AE22" s="85"/>
      <c r="AF22" s="85"/>
      <c r="AG22" s="85"/>
      <c r="AH22" s="85"/>
      <c r="AI22" s="85"/>
      <c r="AJ22" s="85"/>
      <c r="AK22" s="85"/>
      <c r="AL22" s="85"/>
      <c r="AM22" s="85"/>
      <c r="AN22" s="85"/>
      <c r="AO22" s="85"/>
      <c r="AY22" s="85"/>
      <c r="AZ22" s="85"/>
      <c r="BA22" s="85"/>
    </row>
    <row r="23" spans="1:53" ht="24.75" customHeight="1">
      <c r="A23" s="85"/>
      <c r="B23" s="85"/>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85"/>
      <c r="AZ23" s="85"/>
      <c r="BA23" s="85"/>
    </row>
    <row r="24" spans="1:53">
      <c r="A24" s="85"/>
      <c r="B24" s="85"/>
      <c r="C24" s="88"/>
      <c r="D24" s="84"/>
      <c r="E24" s="90"/>
      <c r="F24" s="90"/>
      <c r="G24" s="90"/>
      <c r="H24" s="90"/>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Y24" s="85"/>
      <c r="AZ24" s="85"/>
      <c r="BA24" s="85"/>
    </row>
    <row r="25" spans="1:53" ht="53.25" customHeight="1">
      <c r="A25" s="85"/>
      <c r="B25" s="85"/>
      <c r="C25" s="90"/>
      <c r="D25" s="84"/>
      <c r="E25" s="90"/>
      <c r="F25" s="90"/>
      <c r="G25" s="90"/>
      <c r="H25" s="90"/>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155"/>
      <c r="AK25" s="155"/>
      <c r="AL25" s="155"/>
      <c r="AM25" s="155"/>
      <c r="AN25" s="155"/>
      <c r="AO25" s="155"/>
      <c r="AP25" s="114"/>
      <c r="AQ25" s="114"/>
      <c r="AR25" s="114"/>
      <c r="AS25" s="114"/>
      <c r="AT25" s="114"/>
      <c r="AU25" s="114"/>
      <c r="AV25" s="114"/>
      <c r="AW25" s="114"/>
      <c r="AX25" s="114"/>
      <c r="AY25" s="155"/>
      <c r="AZ25" s="85"/>
      <c r="BA25" s="85"/>
    </row>
  </sheetData>
  <mergeCells count="34">
    <mergeCell ref="AG2:AO2"/>
    <mergeCell ref="AA2:AF2"/>
    <mergeCell ref="AJ4:AL4"/>
    <mergeCell ref="AM4:AO4"/>
    <mergeCell ref="R4:T4"/>
    <mergeCell ref="AG3:AO3"/>
    <mergeCell ref="AG4:AI4"/>
    <mergeCell ref="O3:T3"/>
    <mergeCell ref="O4:Q4"/>
    <mergeCell ref="U3:Z3"/>
    <mergeCell ref="U4:W4"/>
    <mergeCell ref="AA3:AF3"/>
    <mergeCell ref="AA4:AC4"/>
    <mergeCell ref="AP2:AX2"/>
    <mergeCell ref="AP3:AX3"/>
    <mergeCell ref="AP4:AR4"/>
    <mergeCell ref="AS4:AU4"/>
    <mergeCell ref="AV4:AX4"/>
    <mergeCell ref="A1:B1"/>
    <mergeCell ref="O2:T2"/>
    <mergeCell ref="U2:Z2"/>
    <mergeCell ref="I2:N2"/>
    <mergeCell ref="C2:H2"/>
    <mergeCell ref="C22:O22"/>
    <mergeCell ref="AD4:AF4"/>
    <mergeCell ref="X4:Z4"/>
    <mergeCell ref="A3:A4"/>
    <mergeCell ref="B3:B4"/>
    <mergeCell ref="I4:K4"/>
    <mergeCell ref="C3:H3"/>
    <mergeCell ref="F4:H4"/>
    <mergeCell ref="I3:N3"/>
    <mergeCell ref="C4:E4"/>
    <mergeCell ref="L4:N4"/>
  </mergeCells>
  <printOptions horizontalCentered="1"/>
  <pageMargins left="0.25" right="0.25" top="0.75" bottom="0.75" header="0.3" footer="0.3"/>
  <pageSetup paperSize="5" scale="43" fitToHeight="0" orientation="landscape" horizontalDpi="300" verticalDpi="300" r:id="rId1"/>
  <headerFooter alignWithMargins="0">
    <oddHeader>&amp;C&amp;8Texas Department of Family and Protective Services</oddHeader>
    <oddFooter>&amp;L&amp;8Source:  IMPACT Data Warehouse&amp;R&amp;8Management Reporting &amp; Statistics
FY10 - FY14 Data as of November 7th Following End of Each Fiscal Year
FY15 Data as of 11/7/2015
FY16 Data as of 03/07/2016
Log 75001 (dD)</oddFooter>
  </headerFooter>
  <colBreaks count="4" manualBreakCount="4">
    <brk id="14" max="1048575" man="1"/>
    <brk id="26" max="1048575" man="1"/>
    <brk id="32" max="11" man="1"/>
    <brk id="41" max="1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A3" workbookViewId="0">
      <selection activeCell="G9" sqref="G9"/>
    </sheetView>
  </sheetViews>
  <sheetFormatPr defaultRowHeight="12.75"/>
  <sheetData>
    <row r="1" spans="1:11" ht="18" customHeight="1">
      <c r="A1" s="156" t="s">
        <v>115</v>
      </c>
    </row>
    <row r="2" spans="1:11" ht="27" customHeight="1">
      <c r="A2" s="147" t="s">
        <v>116</v>
      </c>
    </row>
    <row r="3" spans="1:11" s="85" customFormat="1" ht="27" customHeight="1">
      <c r="A3" s="157" t="s">
        <v>119</v>
      </c>
    </row>
    <row r="4" spans="1:11" ht="98.25" customHeight="1">
      <c r="A4" s="200" t="s">
        <v>117</v>
      </c>
      <c r="B4" s="200"/>
      <c r="C4" s="200"/>
      <c r="D4" s="200"/>
      <c r="E4" s="200"/>
      <c r="F4" s="200"/>
      <c r="G4" s="200"/>
      <c r="H4" s="200"/>
      <c r="I4" s="200"/>
      <c r="J4" s="200"/>
      <c r="K4" s="200"/>
    </row>
    <row r="5" spans="1:11" ht="105.75" customHeight="1">
      <c r="A5" s="200" t="s">
        <v>118</v>
      </c>
      <c r="B5" s="200"/>
      <c r="C5" s="200"/>
      <c r="D5" s="200"/>
      <c r="E5" s="200"/>
      <c r="F5" s="200"/>
      <c r="G5" s="200"/>
      <c r="H5" s="200"/>
      <c r="I5" s="200"/>
      <c r="J5" s="200"/>
      <c r="K5" s="200"/>
    </row>
  </sheetData>
  <mergeCells count="2">
    <mergeCell ref="A4:K4"/>
    <mergeCell ref="A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9"/>
  <sheetViews>
    <sheetView topLeftCell="A4" workbookViewId="0">
      <selection activeCell="C8" sqref="C8"/>
    </sheetView>
  </sheetViews>
  <sheetFormatPr defaultColWidth="9.140625" defaultRowHeight="12"/>
  <cols>
    <col min="1" max="1" width="15.28515625" style="116" customWidth="1"/>
    <col min="2" max="2" width="8.28515625" style="116" customWidth="1"/>
    <col min="3" max="3" width="12.42578125" style="116" customWidth="1"/>
    <col min="4" max="4" width="8.28515625" style="116" customWidth="1"/>
    <col min="5" max="5" width="11.42578125" style="116" customWidth="1"/>
    <col min="6" max="6" width="8.28515625" style="116" customWidth="1"/>
    <col min="7" max="7" width="11.42578125" style="116" customWidth="1"/>
    <col min="8" max="8" width="7.5703125" style="116" customWidth="1"/>
    <col min="9" max="9" width="12.5703125" style="116" customWidth="1"/>
    <col min="10" max="10" width="2.5703125" style="116" customWidth="1"/>
    <col min="11" max="16384" width="9.140625" style="116"/>
  </cols>
  <sheetData>
    <row r="2" spans="1:11" ht="15">
      <c r="A2" s="115" t="s">
        <v>72</v>
      </c>
    </row>
    <row r="4" spans="1:11" ht="15">
      <c r="A4" s="117" t="s">
        <v>73</v>
      </c>
    </row>
    <row r="6" spans="1:11" s="119" customFormat="1" ht="15.75" customHeight="1">
      <c r="A6" s="118"/>
      <c r="B6" s="201" t="s">
        <v>74</v>
      </c>
      <c r="C6" s="202"/>
      <c r="D6" s="201" t="s">
        <v>41</v>
      </c>
      <c r="E6" s="202"/>
      <c r="F6" s="201" t="s">
        <v>42</v>
      </c>
      <c r="G6" s="202"/>
      <c r="H6" s="201" t="s">
        <v>75</v>
      </c>
      <c r="I6" s="202"/>
    </row>
    <row r="7" spans="1:11" s="119" customFormat="1" ht="24">
      <c r="A7" s="120" t="s">
        <v>76</v>
      </c>
      <c r="B7" s="121"/>
      <c r="C7" s="122">
        <f>I7-E7-G7</f>
        <v>385802944</v>
      </c>
      <c r="D7" s="123" t="s">
        <v>77</v>
      </c>
      <c r="E7" s="122">
        <v>18289742</v>
      </c>
      <c r="F7" s="124"/>
      <c r="G7" s="122">
        <v>333417</v>
      </c>
      <c r="H7" s="124"/>
      <c r="I7" s="122">
        <v>404426103</v>
      </c>
    </row>
    <row r="8" spans="1:11" s="119" customFormat="1">
      <c r="A8" s="125"/>
      <c r="B8" s="126" t="s">
        <v>78</v>
      </c>
      <c r="C8" s="127">
        <f>I8-E8-G8</f>
        <v>11319104</v>
      </c>
      <c r="D8" s="126" t="s">
        <v>78</v>
      </c>
      <c r="E8" s="127">
        <v>110733</v>
      </c>
      <c r="F8" s="126" t="s">
        <v>78</v>
      </c>
      <c r="G8" s="127">
        <v>21129</v>
      </c>
      <c r="H8" s="126" t="s">
        <v>78</v>
      </c>
      <c r="I8" s="127">
        <v>11450966</v>
      </c>
      <c r="K8" s="119" t="s">
        <v>79</v>
      </c>
    </row>
    <row r="9" spans="1:11" s="119" customFormat="1">
      <c r="A9" s="128" t="s">
        <v>80</v>
      </c>
      <c r="B9" s="129" t="s">
        <v>81</v>
      </c>
      <c r="C9" s="130">
        <f>I9-E9-G9</f>
        <v>9919197</v>
      </c>
      <c r="D9" s="129" t="s">
        <v>81</v>
      </c>
      <c r="E9" s="130">
        <v>77400</v>
      </c>
      <c r="F9" s="129" t="s">
        <v>81</v>
      </c>
      <c r="G9" s="130">
        <v>12100</v>
      </c>
      <c r="H9" s="129" t="s">
        <v>81</v>
      </c>
      <c r="I9" s="130">
        <v>10008697</v>
      </c>
      <c r="K9" s="119" t="s">
        <v>82</v>
      </c>
    </row>
    <row r="10" spans="1:11" s="119" customFormat="1">
      <c r="A10" s="128" t="s">
        <v>83</v>
      </c>
      <c r="B10" s="129" t="s">
        <v>84</v>
      </c>
      <c r="C10" s="130">
        <f>I10-E10-G10</f>
        <v>1285219</v>
      </c>
      <c r="D10" s="129" t="s">
        <v>84</v>
      </c>
      <c r="E10" s="130">
        <v>21245</v>
      </c>
      <c r="F10" s="129" t="s">
        <v>84</v>
      </c>
      <c r="G10" s="130"/>
      <c r="H10" s="129" t="s">
        <v>84</v>
      </c>
      <c r="I10" s="130">
        <v>1306464</v>
      </c>
      <c r="K10" s="119" t="s">
        <v>85</v>
      </c>
    </row>
    <row r="11" spans="1:11" s="119" customFormat="1">
      <c r="A11" s="120" t="s">
        <v>86</v>
      </c>
      <c r="B11" s="131" t="s">
        <v>87</v>
      </c>
      <c r="C11" s="122">
        <f>I11-E11-G11</f>
        <v>1318194</v>
      </c>
      <c r="D11" s="131" t="s">
        <v>87</v>
      </c>
      <c r="E11" s="122">
        <v>0</v>
      </c>
      <c r="F11" s="131" t="s">
        <v>87</v>
      </c>
      <c r="G11" s="122"/>
      <c r="H11" s="131" t="s">
        <v>87</v>
      </c>
      <c r="I11" s="122">
        <v>1318194</v>
      </c>
      <c r="K11" s="119" t="s">
        <v>88</v>
      </c>
    </row>
    <row r="12" spans="1:11" s="119" customFormat="1" ht="24">
      <c r="A12" s="132" t="s">
        <v>89</v>
      </c>
      <c r="B12" s="133"/>
      <c r="C12" s="134"/>
      <c r="D12" s="135"/>
      <c r="E12" s="134"/>
      <c r="F12" s="135"/>
      <c r="G12" s="134">
        <v>208262</v>
      </c>
      <c r="H12" s="135"/>
      <c r="I12" s="134">
        <f>C12+E12+G12</f>
        <v>208262</v>
      </c>
    </row>
    <row r="13" spans="1:11" s="119" customFormat="1" ht="24" customHeight="1">
      <c r="A13" s="132" t="s">
        <v>90</v>
      </c>
      <c r="B13" s="133"/>
      <c r="C13" s="134">
        <v>383564</v>
      </c>
      <c r="D13" s="135"/>
      <c r="E13" s="134"/>
      <c r="F13" s="135"/>
      <c r="G13" s="134"/>
      <c r="H13" s="135"/>
      <c r="I13" s="134">
        <f>C13+E13+G13</f>
        <v>383564</v>
      </c>
      <c r="K13" s="136"/>
    </row>
    <row r="14" spans="1:11" s="119" customFormat="1" ht="24" customHeight="1">
      <c r="A14" s="132" t="s">
        <v>91</v>
      </c>
      <c r="B14" s="133"/>
      <c r="C14" s="134"/>
      <c r="D14" s="135"/>
      <c r="E14" s="134"/>
      <c r="F14" s="135"/>
      <c r="G14" s="134"/>
      <c r="H14" s="135"/>
      <c r="I14" s="134">
        <f>C14+E14+G14</f>
        <v>0</v>
      </c>
    </row>
    <row r="15" spans="1:11" s="119" customFormat="1" ht="24">
      <c r="A15" s="132" t="s">
        <v>92</v>
      </c>
      <c r="B15" s="133"/>
      <c r="C15" s="134"/>
      <c r="D15" s="135"/>
      <c r="E15" s="134">
        <v>500648</v>
      </c>
      <c r="F15" s="135"/>
      <c r="G15" s="134"/>
      <c r="H15" s="135"/>
      <c r="I15" s="134">
        <f>C15+E15+G15</f>
        <v>500648</v>
      </c>
    </row>
    <row r="16" spans="1:11" s="119" customFormat="1" ht="60">
      <c r="A16" s="132" t="s">
        <v>93</v>
      </c>
      <c r="B16" s="133" t="s">
        <v>94</v>
      </c>
      <c r="C16" s="134">
        <v>520607</v>
      </c>
      <c r="D16" s="135" t="s">
        <v>95</v>
      </c>
      <c r="E16" s="134">
        <v>280142</v>
      </c>
      <c r="F16" s="135" t="s">
        <v>95</v>
      </c>
      <c r="G16" s="134">
        <v>6826</v>
      </c>
      <c r="H16" s="135"/>
      <c r="I16" s="134">
        <f>C16+E16+G16</f>
        <v>807575</v>
      </c>
    </row>
    <row r="17" spans="1:18" s="119" customFormat="1" ht="24" customHeight="1">
      <c r="A17" s="132" t="s">
        <v>75</v>
      </c>
      <c r="B17" s="137"/>
      <c r="C17" s="138">
        <f>SUM(C7:C16)</f>
        <v>410548829</v>
      </c>
      <c r="D17" s="139"/>
      <c r="E17" s="138">
        <f>SUM(E7:E16)</f>
        <v>19279910</v>
      </c>
      <c r="F17" s="139"/>
      <c r="G17" s="138">
        <f>SUM(G7:G16)</f>
        <v>581734</v>
      </c>
      <c r="H17" s="139"/>
      <c r="I17" s="138">
        <f>SUM(I7:I16)</f>
        <v>430410473</v>
      </c>
    </row>
    <row r="19" spans="1:18">
      <c r="A19" s="116" t="s">
        <v>96</v>
      </c>
    </row>
    <row r="21" spans="1:18">
      <c r="A21" s="116" t="s">
        <v>97</v>
      </c>
    </row>
    <row r="22" spans="1:18">
      <c r="A22" s="116" t="s">
        <v>98</v>
      </c>
    </row>
    <row r="25" spans="1:18" ht="15">
      <c r="A25" s="115" t="s">
        <v>99</v>
      </c>
    </row>
    <row r="27" spans="1:18" ht="15">
      <c r="A27" s="117" t="s">
        <v>100</v>
      </c>
    </row>
    <row r="28" spans="1:18">
      <c r="R28" s="140"/>
    </row>
    <row r="29" spans="1:18" ht="15.75" customHeight="1">
      <c r="A29" s="118"/>
      <c r="B29" s="201" t="s">
        <v>74</v>
      </c>
      <c r="C29" s="202"/>
      <c r="D29" s="201" t="s">
        <v>41</v>
      </c>
      <c r="E29" s="202"/>
      <c r="F29" s="201" t="s">
        <v>42</v>
      </c>
      <c r="G29" s="202"/>
      <c r="H29" s="201" t="s">
        <v>75</v>
      </c>
      <c r="I29" s="202"/>
    </row>
    <row r="30" spans="1:18" ht="24">
      <c r="A30" s="120" t="s">
        <v>76</v>
      </c>
      <c r="B30" s="121"/>
      <c r="C30" s="122">
        <f>I30-E30-G30</f>
        <v>383329501</v>
      </c>
      <c r="D30" s="124"/>
      <c r="E30" s="122"/>
      <c r="F30" s="124"/>
      <c r="G30" s="122">
        <v>24106587</v>
      </c>
      <c r="H30" s="124"/>
      <c r="I30" s="122">
        <v>407436088</v>
      </c>
    </row>
    <row r="31" spans="1:18">
      <c r="A31" s="125"/>
      <c r="B31" s="126" t="s">
        <v>78</v>
      </c>
      <c r="C31" s="127">
        <f>I31-E31-G31</f>
        <v>11064186</v>
      </c>
      <c r="D31" s="126" t="s">
        <v>78</v>
      </c>
      <c r="E31" s="127"/>
      <c r="F31" s="126" t="s">
        <v>78</v>
      </c>
      <c r="G31" s="127">
        <v>621151</v>
      </c>
      <c r="H31" s="126" t="s">
        <v>78</v>
      </c>
      <c r="I31" s="127">
        <v>11685337</v>
      </c>
      <c r="K31" s="119" t="s">
        <v>79</v>
      </c>
    </row>
    <row r="32" spans="1:18">
      <c r="A32" s="128" t="s">
        <v>80</v>
      </c>
      <c r="B32" s="129" t="s">
        <v>81</v>
      </c>
      <c r="C32" s="130">
        <f>I32-E32-G32</f>
        <v>11819562</v>
      </c>
      <c r="D32" s="129" t="s">
        <v>81</v>
      </c>
      <c r="E32" s="130"/>
      <c r="F32" s="129" t="s">
        <v>81</v>
      </c>
      <c r="G32" s="130">
        <v>150000</v>
      </c>
      <c r="H32" s="129" t="s">
        <v>81</v>
      </c>
      <c r="I32" s="130">
        <v>11969562</v>
      </c>
      <c r="K32" s="119" t="s">
        <v>82</v>
      </c>
    </row>
    <row r="33" spans="1:11">
      <c r="A33" s="128" t="s">
        <v>83</v>
      </c>
      <c r="B33" s="129" t="s">
        <v>84</v>
      </c>
      <c r="C33" s="130">
        <f>I33-E33-G33</f>
        <v>1337248</v>
      </c>
      <c r="D33" s="129" t="s">
        <v>84</v>
      </c>
      <c r="E33" s="130"/>
      <c r="F33" s="129" t="s">
        <v>84</v>
      </c>
      <c r="G33" s="130">
        <v>37912</v>
      </c>
      <c r="H33" s="129" t="s">
        <v>84</v>
      </c>
      <c r="I33" s="130">
        <v>1375160</v>
      </c>
      <c r="K33" s="119" t="s">
        <v>85</v>
      </c>
    </row>
    <row r="34" spans="1:11">
      <c r="A34" s="120" t="s">
        <v>86</v>
      </c>
      <c r="B34" s="131" t="s">
        <v>87</v>
      </c>
      <c r="C34" s="122">
        <f>I34-E34-G34</f>
        <v>1523172</v>
      </c>
      <c r="D34" s="131" t="s">
        <v>87</v>
      </c>
      <c r="E34" s="122"/>
      <c r="F34" s="131" t="s">
        <v>87</v>
      </c>
      <c r="G34" s="122">
        <v>76489</v>
      </c>
      <c r="H34" s="131" t="s">
        <v>87</v>
      </c>
      <c r="I34" s="122">
        <v>1599661</v>
      </c>
      <c r="K34" s="119" t="s">
        <v>88</v>
      </c>
    </row>
    <row r="35" spans="1:11" ht="24">
      <c r="A35" s="132" t="s">
        <v>89</v>
      </c>
      <c r="B35" s="133"/>
      <c r="C35" s="134"/>
      <c r="D35" s="135"/>
      <c r="E35" s="134"/>
      <c r="F35" s="135"/>
      <c r="G35" s="134"/>
      <c r="H35" s="135"/>
      <c r="I35" s="134">
        <f>E35+G35</f>
        <v>0</v>
      </c>
    </row>
    <row r="36" spans="1:11" ht="24">
      <c r="A36" s="132" t="s">
        <v>101</v>
      </c>
      <c r="B36" s="133"/>
      <c r="C36" s="134">
        <v>374133</v>
      </c>
      <c r="D36" s="135"/>
      <c r="E36" s="134"/>
      <c r="F36" s="135"/>
      <c r="G36" s="134"/>
      <c r="H36" s="135"/>
      <c r="I36" s="134">
        <f>C36+E36+G36</f>
        <v>374133</v>
      </c>
    </row>
    <row r="37" spans="1:11" ht="24" customHeight="1">
      <c r="A37" s="132" t="s">
        <v>91</v>
      </c>
      <c r="B37" s="133"/>
      <c r="C37" s="134"/>
      <c r="D37" s="135"/>
      <c r="E37" s="134"/>
      <c r="F37" s="135"/>
      <c r="G37" s="134"/>
      <c r="H37" s="135"/>
      <c r="I37" s="134">
        <f>C37+E37+G37</f>
        <v>0</v>
      </c>
    </row>
    <row r="38" spans="1:11" ht="24">
      <c r="A38" s="132" t="s">
        <v>102</v>
      </c>
      <c r="B38" s="133"/>
      <c r="C38" s="134">
        <v>810200</v>
      </c>
      <c r="D38" s="135"/>
      <c r="E38" s="134"/>
      <c r="F38" s="135"/>
      <c r="G38" s="134"/>
      <c r="H38" s="135"/>
      <c r="I38" s="134">
        <f>C38+E38+G38</f>
        <v>810200</v>
      </c>
    </row>
    <row r="39" spans="1:11" ht="48" customHeight="1">
      <c r="A39" s="132" t="s">
        <v>93</v>
      </c>
      <c r="B39" s="133" t="s">
        <v>94</v>
      </c>
      <c r="C39" s="134">
        <v>344984.12</v>
      </c>
      <c r="D39" s="135"/>
      <c r="E39" s="134"/>
      <c r="F39" s="135" t="s">
        <v>95</v>
      </c>
      <c r="G39" s="134">
        <v>445143.70999999996</v>
      </c>
      <c r="H39" s="135"/>
      <c r="I39" s="134">
        <f>C39+E39+G39</f>
        <v>790127.83</v>
      </c>
    </row>
    <row r="40" spans="1:11" ht="24" customHeight="1">
      <c r="A40" s="132" t="s">
        <v>75</v>
      </c>
      <c r="B40" s="137"/>
      <c r="C40" s="138">
        <f>SUM(C30:C39)</f>
        <v>410602986.12</v>
      </c>
      <c r="D40" s="139"/>
      <c r="E40" s="138">
        <f>SUM(E30:E39)</f>
        <v>0</v>
      </c>
      <c r="F40" s="139"/>
      <c r="G40" s="138">
        <f>SUM(G30:G39)</f>
        <v>25437282.710000001</v>
      </c>
      <c r="H40" s="139"/>
      <c r="I40" s="138">
        <f>SUM(I30:I39)</f>
        <v>436040268.82999998</v>
      </c>
    </row>
    <row r="42" spans="1:11" s="119" customFormat="1" ht="16.5" customHeight="1">
      <c r="A42" s="119" t="s">
        <v>103</v>
      </c>
    </row>
    <row r="43" spans="1:11" s="119" customFormat="1" ht="16.5" customHeight="1">
      <c r="A43" s="119" t="s">
        <v>104</v>
      </c>
    </row>
    <row r="44" spans="1:11" s="119" customFormat="1" ht="16.5" customHeight="1">
      <c r="A44" s="119" t="s">
        <v>105</v>
      </c>
    </row>
    <row r="45" spans="1:11" s="119" customFormat="1" ht="16.5" customHeight="1">
      <c r="A45" s="119" t="s">
        <v>106</v>
      </c>
    </row>
    <row r="48" spans="1:11" ht="15">
      <c r="A48" s="115" t="s">
        <v>107</v>
      </c>
    </row>
    <row r="50" spans="1:11" ht="15">
      <c r="A50" s="117" t="s">
        <v>108</v>
      </c>
    </row>
    <row r="52" spans="1:11">
      <c r="A52" s="118"/>
      <c r="B52" s="201" t="s">
        <v>74</v>
      </c>
      <c r="C52" s="202"/>
      <c r="D52" s="201" t="s">
        <v>41</v>
      </c>
      <c r="E52" s="202"/>
      <c r="F52" s="201" t="s">
        <v>42</v>
      </c>
      <c r="G52" s="202"/>
      <c r="H52" s="201" t="s">
        <v>75</v>
      </c>
      <c r="I52" s="202"/>
    </row>
    <row r="53" spans="1:11" ht="24">
      <c r="A53" s="120" t="s">
        <v>76</v>
      </c>
      <c r="B53" s="121"/>
      <c r="C53" s="122">
        <f t="shared" ref="C53:C58" si="0">I53-E53-G53</f>
        <v>385046470</v>
      </c>
      <c r="D53" s="124"/>
      <c r="E53" s="122"/>
      <c r="F53" s="124"/>
      <c r="G53" s="122">
        <v>35778287</v>
      </c>
      <c r="H53" s="124"/>
      <c r="I53" s="122">
        <v>420824757</v>
      </c>
    </row>
    <row r="54" spans="1:11">
      <c r="A54" s="125"/>
      <c r="B54" s="126" t="s">
        <v>78</v>
      </c>
      <c r="C54" s="127">
        <f t="shared" si="0"/>
        <v>11856321</v>
      </c>
      <c r="D54" s="126" t="s">
        <v>78</v>
      </c>
      <c r="E54" s="127"/>
      <c r="F54" s="126" t="s">
        <v>78</v>
      </c>
      <c r="G54" s="127">
        <v>1036417</v>
      </c>
      <c r="H54" s="126" t="s">
        <v>78</v>
      </c>
      <c r="I54" s="127">
        <v>12892738</v>
      </c>
      <c r="K54" s="119" t="s">
        <v>79</v>
      </c>
    </row>
    <row r="55" spans="1:11">
      <c r="A55" s="128" t="s">
        <v>80</v>
      </c>
      <c r="B55" s="129" t="s">
        <v>109</v>
      </c>
      <c r="C55" s="130">
        <f t="shared" si="0"/>
        <v>11458443</v>
      </c>
      <c r="D55" s="129" t="s">
        <v>109</v>
      </c>
      <c r="E55" s="130"/>
      <c r="F55" s="129" t="s">
        <v>109</v>
      </c>
      <c r="G55" s="130">
        <v>150000</v>
      </c>
      <c r="H55" s="129" t="s">
        <v>109</v>
      </c>
      <c r="I55" s="130">
        <v>11608443</v>
      </c>
      <c r="K55" s="119" t="s">
        <v>82</v>
      </c>
    </row>
    <row r="56" spans="1:11">
      <c r="A56" s="128" t="s">
        <v>83</v>
      </c>
      <c r="B56" s="129" t="s">
        <v>81</v>
      </c>
      <c r="C56" s="130">
        <f t="shared" si="0"/>
        <v>1137173</v>
      </c>
      <c r="D56" s="129" t="s">
        <v>81</v>
      </c>
      <c r="E56" s="130"/>
      <c r="F56" s="129" t="s">
        <v>81</v>
      </c>
      <c r="G56" s="130">
        <v>94520</v>
      </c>
      <c r="H56" s="129" t="s">
        <v>81</v>
      </c>
      <c r="I56" s="130">
        <v>1231693</v>
      </c>
      <c r="K56" s="119" t="s">
        <v>85</v>
      </c>
    </row>
    <row r="57" spans="1:11">
      <c r="A57" s="128" t="s">
        <v>86</v>
      </c>
      <c r="B57" s="129" t="s">
        <v>110</v>
      </c>
      <c r="C57" s="130">
        <f t="shared" si="0"/>
        <v>4077888</v>
      </c>
      <c r="D57" s="129" t="s">
        <v>110</v>
      </c>
      <c r="E57" s="130"/>
      <c r="F57" s="129" t="s">
        <v>110</v>
      </c>
      <c r="G57" s="130">
        <v>328680</v>
      </c>
      <c r="H57" s="129" t="s">
        <v>110</v>
      </c>
      <c r="I57" s="130">
        <v>4406568</v>
      </c>
      <c r="K57" s="119" t="s">
        <v>111</v>
      </c>
    </row>
    <row r="58" spans="1:11">
      <c r="A58" s="120"/>
      <c r="B58" s="131" t="s">
        <v>84</v>
      </c>
      <c r="C58" s="122">
        <f t="shared" si="0"/>
        <v>19643303</v>
      </c>
      <c r="D58" s="131" t="s">
        <v>84</v>
      </c>
      <c r="E58" s="122"/>
      <c r="F58" s="131" t="s">
        <v>84</v>
      </c>
      <c r="G58" s="122">
        <v>1588655</v>
      </c>
      <c r="H58" s="131" t="s">
        <v>84</v>
      </c>
      <c r="I58" s="122">
        <v>21231958</v>
      </c>
      <c r="K58" s="119" t="s">
        <v>88</v>
      </c>
    </row>
    <row r="59" spans="1:11" ht="24">
      <c r="A59" s="132" t="s">
        <v>89</v>
      </c>
      <c r="B59" s="133"/>
      <c r="C59" s="134"/>
      <c r="D59" s="135"/>
      <c r="E59" s="134"/>
      <c r="F59" s="135"/>
      <c r="G59" s="134"/>
      <c r="H59" s="135"/>
      <c r="I59" s="134">
        <f>E59+G59</f>
        <v>0</v>
      </c>
    </row>
    <row r="60" spans="1:11" ht="24">
      <c r="A60" s="132" t="s">
        <v>101</v>
      </c>
      <c r="B60" s="133"/>
      <c r="C60" s="134">
        <v>374133</v>
      </c>
      <c r="D60" s="135"/>
      <c r="E60" s="134"/>
      <c r="F60" s="135"/>
      <c r="G60" s="134"/>
      <c r="H60" s="135"/>
      <c r="I60" s="134">
        <f>C60+E60+G60</f>
        <v>374133</v>
      </c>
    </row>
    <row r="61" spans="1:11">
      <c r="A61" s="132" t="s">
        <v>91</v>
      </c>
      <c r="B61" s="133"/>
      <c r="C61" s="134"/>
      <c r="D61" s="135"/>
      <c r="E61" s="134"/>
      <c r="F61" s="135"/>
      <c r="G61" s="134"/>
      <c r="H61" s="135"/>
      <c r="I61" s="134">
        <f>C61+E61+G61</f>
        <v>0</v>
      </c>
    </row>
    <row r="62" spans="1:11" ht="24">
      <c r="A62" s="132" t="s">
        <v>102</v>
      </c>
      <c r="B62" s="133"/>
      <c r="C62" s="134">
        <v>810200</v>
      </c>
      <c r="D62" s="135"/>
      <c r="E62" s="134"/>
      <c r="F62" s="135"/>
      <c r="G62" s="134"/>
      <c r="H62" s="135"/>
      <c r="I62" s="134">
        <f>C62+E62+G62</f>
        <v>810200</v>
      </c>
    </row>
    <row r="63" spans="1:11" ht="60">
      <c r="A63" s="132" t="s">
        <v>93</v>
      </c>
      <c r="B63" s="133" t="s">
        <v>94</v>
      </c>
      <c r="C63" s="134">
        <v>417972</v>
      </c>
      <c r="D63" s="135"/>
      <c r="E63" s="134"/>
      <c r="F63" s="135" t="s">
        <v>95</v>
      </c>
      <c r="G63" s="134">
        <v>1796878</v>
      </c>
      <c r="H63" s="135"/>
      <c r="I63" s="134">
        <f>C63+E63+G63</f>
        <v>2214850</v>
      </c>
    </row>
    <row r="64" spans="1:11">
      <c r="A64" s="132" t="s">
        <v>75</v>
      </c>
      <c r="B64" s="137"/>
      <c r="C64" s="138">
        <f>SUM(C53:C63)</f>
        <v>434821903</v>
      </c>
      <c r="D64" s="139"/>
      <c r="E64" s="138">
        <f>SUM(E53:E63)</f>
        <v>0</v>
      </c>
      <c r="F64" s="139"/>
      <c r="G64" s="138">
        <f>SUM(G53:G63)</f>
        <v>40773437</v>
      </c>
      <c r="H64" s="139"/>
      <c r="I64" s="138">
        <f>SUM(I53:I63)</f>
        <v>475595340</v>
      </c>
    </row>
    <row r="66" spans="1:11">
      <c r="A66" s="119" t="s">
        <v>103</v>
      </c>
      <c r="B66" s="119"/>
      <c r="C66" s="119"/>
      <c r="D66" s="119"/>
      <c r="E66" s="119"/>
      <c r="F66" s="119"/>
      <c r="G66" s="119"/>
      <c r="H66" s="119"/>
      <c r="I66" s="119"/>
      <c r="J66" s="119"/>
      <c r="K66" s="119"/>
    </row>
    <row r="67" spans="1:11">
      <c r="A67" s="119" t="s">
        <v>104</v>
      </c>
      <c r="B67" s="119"/>
      <c r="C67" s="119"/>
      <c r="D67" s="119"/>
      <c r="E67" s="119"/>
      <c r="F67" s="119"/>
      <c r="G67" s="119"/>
      <c r="H67" s="119"/>
      <c r="I67" s="119"/>
      <c r="J67" s="119"/>
      <c r="K67" s="119"/>
    </row>
    <row r="68" spans="1:11">
      <c r="A68" s="119" t="s">
        <v>105</v>
      </c>
      <c r="B68" s="119"/>
      <c r="C68" s="119"/>
      <c r="D68" s="119"/>
      <c r="E68" s="119"/>
      <c r="F68" s="119"/>
      <c r="G68" s="119"/>
      <c r="H68" s="119"/>
      <c r="I68" s="119"/>
      <c r="J68" s="119"/>
      <c r="K68" s="119"/>
    </row>
    <row r="69" spans="1:11">
      <c r="A69" s="119" t="s">
        <v>106</v>
      </c>
      <c r="B69" s="119"/>
      <c r="C69" s="119"/>
      <c r="D69" s="119"/>
      <c r="E69" s="119"/>
      <c r="F69" s="119"/>
      <c r="G69" s="119"/>
      <c r="H69" s="119"/>
      <c r="I69" s="119"/>
      <c r="J69" s="119"/>
      <c r="K69" s="119"/>
    </row>
  </sheetData>
  <mergeCells count="12">
    <mergeCell ref="B52:C52"/>
    <mergeCell ref="D52:E52"/>
    <mergeCell ref="F52:G52"/>
    <mergeCell ref="H52:I52"/>
    <mergeCell ref="B6:C6"/>
    <mergeCell ref="D6:E6"/>
    <mergeCell ref="F6:G6"/>
    <mergeCell ref="H6:I6"/>
    <mergeCell ref="B29:C29"/>
    <mergeCell ref="D29:E29"/>
    <mergeCell ref="F29:G29"/>
    <mergeCell ref="H29:I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8" sqref="I28"/>
    </sheetView>
  </sheetViews>
  <sheetFormatPr defaultRowHeight="14.1"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Section A</vt:lpstr>
      <vt:lpstr>Section A Appendix</vt:lpstr>
      <vt:lpstr>Section B</vt:lpstr>
      <vt:lpstr>Section B Appendix</vt:lpstr>
      <vt:lpstr>Section C</vt:lpstr>
      <vt:lpstr>Section D-F</vt:lpstr>
      <vt:lpstr>Sheet1</vt:lpstr>
      <vt:lpstr>Sheet2</vt:lpstr>
      <vt:lpstr>'Section A'!Print_Area</vt:lpstr>
      <vt:lpstr>'Section A Appendix'!Print_Area</vt:lpstr>
      <vt:lpstr>'Section B'!Print_Area</vt:lpstr>
      <vt:lpstr>'Section B Appendix'!Print_Area</vt:lpstr>
      <vt:lpstr>'Section A'!Print_Titles</vt:lpstr>
      <vt:lpstr>'Section A Appendix'!Print_Titles</vt:lpstr>
      <vt:lpstr>'Section B'!Print_Titles</vt:lpstr>
      <vt:lpstr>'Section B Appendix'!Print_Titles</vt:lpstr>
    </vt:vector>
  </TitlesOfParts>
  <Company>DFPS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Rider 25 FCR Report-February-2016 Attachment-1 Blackstone 2016-09-30</dc:title>
  <dc:creator>DFPS</dc:creator>
  <cp:lastModifiedBy>Davis,Andrew W. (DFPS)</cp:lastModifiedBy>
  <cp:lastPrinted>2016-06-16T20:32:01Z</cp:lastPrinted>
  <dcterms:created xsi:type="dcterms:W3CDTF">2009-06-17T18:00:15Z</dcterms:created>
  <dcterms:modified xsi:type="dcterms:W3CDTF">2017-03-09T18:00:28Z</dcterms:modified>
</cp:coreProperties>
</file>