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LC\AppData\Local\Microsoft\Windows\INetCache\Content.Outlook\X51Z2RL3\"/>
    </mc:Choice>
  </mc:AlternateContent>
  <bookViews>
    <workbookView xWindow="210" yWindow="795" windowWidth="20100" windowHeight="5475" activeTab="4"/>
  </bookViews>
  <sheets>
    <sheet name="Section A" sheetId="1" r:id="rId1"/>
    <sheet name="Section B" sheetId="4" r:id="rId2"/>
    <sheet name="Section C,D, and E" sheetId="8" r:id="rId3"/>
    <sheet name="Section A Appendix" sheetId="5" r:id="rId4"/>
    <sheet name="Section B Appendix" sheetId="7" r:id="rId5"/>
  </sheets>
  <externalReferences>
    <externalReference r:id="rId6"/>
    <externalReference r:id="rId7"/>
  </externalReferences>
  <definedNames>
    <definedName name="_xlnm.Print_Area" localSheetId="3">'Section A Appendix'!$A$1:$X$43</definedName>
    <definedName name="_xlnm.Print_Titles" localSheetId="3">'Section A Appendix'!$A:$C</definedName>
    <definedName name="_xlnm.Print_Titles" localSheetId="4">'Section B Appendix'!$A:$C</definedName>
  </definedNames>
  <calcPr calcId="152511"/>
</workbook>
</file>

<file path=xl/calcChain.xml><?xml version="1.0" encoding="utf-8"?>
<calcChain xmlns="http://schemas.openxmlformats.org/spreadsheetml/2006/main">
  <c r="F71" i="8" l="1"/>
  <c r="E71" i="8"/>
  <c r="C71" i="8"/>
  <c r="E44" i="8"/>
  <c r="C44" i="8"/>
  <c r="E17" i="8"/>
  <c r="C17" i="8"/>
  <c r="I38" i="5" l="1"/>
  <c r="F38" i="5"/>
  <c r="S37" i="5"/>
  <c r="U37" i="5" s="1"/>
  <c r="P37" i="5"/>
  <c r="R37" i="5" s="1"/>
  <c r="M37" i="5"/>
  <c r="O37" i="5" s="1"/>
  <c r="J37" i="5"/>
  <c r="L37" i="5" s="1"/>
  <c r="G37" i="5"/>
  <c r="I37" i="5" s="1"/>
  <c r="D37" i="5"/>
  <c r="F37" i="5" s="1"/>
  <c r="Q34" i="5"/>
  <c r="P34" i="5"/>
  <c r="R34" i="5" s="1"/>
  <c r="U32" i="5"/>
  <c r="K28" i="5"/>
  <c r="J28" i="5"/>
  <c r="L28" i="5" s="1"/>
  <c r="K25" i="5"/>
  <c r="J25" i="5"/>
  <c r="L25" i="5" s="1"/>
  <c r="X10" i="5"/>
  <c r="W10" i="5"/>
  <c r="V10" i="5"/>
  <c r="L7" i="5"/>
  <c r="K7" i="5"/>
  <c r="J7" i="5"/>
  <c r="J38" i="1"/>
  <c r="I38" i="1"/>
  <c r="H38" i="1"/>
  <c r="G38" i="1"/>
  <c r="F38" i="1"/>
  <c r="E38" i="1"/>
  <c r="D38" i="1"/>
  <c r="J37" i="1"/>
  <c r="I37" i="1"/>
  <c r="H37" i="1"/>
  <c r="G37" i="1"/>
  <c r="F37" i="1"/>
  <c r="E37" i="1"/>
  <c r="D37" i="1"/>
  <c r="J36" i="1"/>
  <c r="I36" i="1"/>
  <c r="H36" i="1"/>
  <c r="G36" i="1"/>
  <c r="F36" i="1"/>
  <c r="E36" i="1"/>
  <c r="D36" i="1"/>
  <c r="J35" i="1"/>
  <c r="I35" i="1"/>
  <c r="H35" i="1"/>
  <c r="G35" i="1"/>
  <c r="F35" i="1"/>
  <c r="E35" i="1"/>
  <c r="D35" i="1"/>
  <c r="J34" i="1"/>
  <c r="I34" i="1"/>
  <c r="H34" i="1"/>
  <c r="G34" i="1"/>
  <c r="F34" i="1"/>
  <c r="E34" i="1"/>
  <c r="D34" i="1"/>
  <c r="J33" i="1"/>
  <c r="I33" i="1"/>
  <c r="H33" i="1"/>
  <c r="G33" i="1"/>
  <c r="F33" i="1"/>
  <c r="E33" i="1"/>
  <c r="D33" i="1"/>
  <c r="J32" i="1"/>
  <c r="I32" i="1"/>
  <c r="H32" i="1"/>
  <c r="G32" i="1"/>
  <c r="F32" i="1"/>
  <c r="E32" i="1"/>
  <c r="D32" i="1"/>
  <c r="J31" i="1"/>
  <c r="I31" i="1"/>
  <c r="H31" i="1"/>
  <c r="G31" i="1"/>
  <c r="F31" i="1"/>
  <c r="E31" i="1"/>
  <c r="D31" i="1"/>
  <c r="J30" i="1"/>
  <c r="I30" i="1"/>
  <c r="H30" i="1"/>
  <c r="G30" i="1"/>
  <c r="F30" i="1"/>
  <c r="E30" i="1"/>
  <c r="D30" i="1"/>
  <c r="J29" i="1"/>
  <c r="I29" i="1"/>
  <c r="H29" i="1"/>
  <c r="G29" i="1"/>
  <c r="F29" i="1"/>
  <c r="E29" i="1"/>
  <c r="D29" i="1"/>
  <c r="J28" i="1"/>
  <c r="I28" i="1"/>
  <c r="H28" i="1"/>
  <c r="G28" i="1"/>
  <c r="F28" i="1"/>
  <c r="E28" i="1"/>
  <c r="D28" i="1"/>
  <c r="J27" i="1"/>
  <c r="I27" i="1"/>
  <c r="H27" i="1"/>
  <c r="G27" i="1"/>
  <c r="F27" i="1"/>
  <c r="E27" i="1"/>
  <c r="D27" i="1"/>
  <c r="J26" i="1"/>
  <c r="I26" i="1"/>
  <c r="H26" i="1"/>
  <c r="G26" i="1"/>
  <c r="F26" i="1"/>
  <c r="E26" i="1"/>
  <c r="D26" i="1"/>
  <c r="J25" i="1"/>
  <c r="I25" i="1"/>
  <c r="H25" i="1"/>
  <c r="G25" i="1"/>
  <c r="F25" i="1"/>
  <c r="E25" i="1"/>
  <c r="D25" i="1"/>
  <c r="J24" i="1"/>
  <c r="I24" i="1"/>
  <c r="H24" i="1"/>
  <c r="G24" i="1"/>
  <c r="F24" i="1"/>
  <c r="E24" i="1"/>
  <c r="D24" i="1"/>
  <c r="J23" i="1"/>
  <c r="I23" i="1"/>
  <c r="H23" i="1"/>
  <c r="G23" i="1"/>
  <c r="F23" i="1"/>
  <c r="E23" i="1"/>
  <c r="D23" i="1"/>
  <c r="J22" i="1"/>
  <c r="I22" i="1"/>
  <c r="H22" i="1"/>
  <c r="G22" i="1"/>
  <c r="F22" i="1"/>
  <c r="E22" i="1"/>
  <c r="D22" i="1"/>
  <c r="J21" i="1"/>
  <c r="I21" i="1"/>
  <c r="H21" i="1"/>
  <c r="G21" i="1"/>
  <c r="F21" i="1"/>
  <c r="E21" i="1"/>
  <c r="D21" i="1"/>
  <c r="J20" i="1"/>
  <c r="I20" i="1"/>
  <c r="H20" i="1"/>
  <c r="G20" i="1"/>
  <c r="F20" i="1"/>
  <c r="E20" i="1"/>
  <c r="D20" i="1"/>
  <c r="J19" i="1"/>
  <c r="I19" i="1"/>
  <c r="H19" i="1"/>
  <c r="G19" i="1"/>
  <c r="F19" i="1"/>
  <c r="E19" i="1"/>
  <c r="D19" i="1"/>
  <c r="J18" i="1"/>
  <c r="I18" i="1"/>
  <c r="H18" i="1"/>
  <c r="G18" i="1"/>
  <c r="F18" i="1"/>
  <c r="E18" i="1"/>
  <c r="D18" i="1"/>
  <c r="J17" i="1"/>
  <c r="I17" i="1"/>
  <c r="H17" i="1"/>
  <c r="G17" i="1"/>
  <c r="F17" i="1"/>
  <c r="E17" i="1"/>
  <c r="D17" i="1"/>
  <c r="J16" i="1"/>
  <c r="I16" i="1"/>
  <c r="H16" i="1"/>
  <c r="G16" i="1"/>
  <c r="F16" i="1"/>
  <c r="E16" i="1"/>
  <c r="D16" i="1"/>
  <c r="J15" i="1"/>
  <c r="I15" i="1"/>
  <c r="H15" i="1"/>
  <c r="G15" i="1"/>
  <c r="F15" i="1"/>
  <c r="E15" i="1"/>
  <c r="D15" i="1"/>
  <c r="J14" i="1"/>
  <c r="I14" i="1"/>
  <c r="H14" i="1"/>
  <c r="G14" i="1"/>
  <c r="F14" i="1"/>
  <c r="E14" i="1"/>
  <c r="D14" i="1"/>
  <c r="J13" i="1"/>
  <c r="I13" i="1"/>
  <c r="H13" i="1"/>
  <c r="G13" i="1"/>
  <c r="F13" i="1"/>
  <c r="E13" i="1"/>
  <c r="D13" i="1"/>
  <c r="J12" i="1"/>
  <c r="I12" i="1"/>
  <c r="H12" i="1"/>
  <c r="G12" i="1"/>
  <c r="F12" i="1"/>
  <c r="E12" i="1"/>
  <c r="D12" i="1"/>
  <c r="J11" i="1"/>
  <c r="I11" i="1"/>
  <c r="H11" i="1"/>
  <c r="G11" i="1"/>
  <c r="F11" i="1"/>
  <c r="E11" i="1"/>
  <c r="D11" i="1"/>
  <c r="J10" i="1"/>
  <c r="I10" i="1"/>
  <c r="H10" i="1"/>
  <c r="G10" i="1"/>
  <c r="F10" i="1"/>
  <c r="E10" i="1"/>
  <c r="D10" i="1"/>
  <c r="J9" i="1"/>
  <c r="I9" i="1"/>
  <c r="H9" i="1"/>
  <c r="G9" i="1"/>
  <c r="F9" i="1"/>
  <c r="E9" i="1"/>
  <c r="D9" i="1"/>
  <c r="J8" i="1"/>
  <c r="I8" i="1"/>
  <c r="H8" i="1"/>
  <c r="G8" i="1"/>
  <c r="F8" i="1"/>
  <c r="E8" i="1"/>
  <c r="D8" i="1"/>
  <c r="J7" i="1"/>
  <c r="I7" i="1"/>
  <c r="H7" i="1"/>
  <c r="G7" i="1"/>
  <c r="F7" i="1"/>
  <c r="E7" i="1"/>
  <c r="D7" i="1"/>
  <c r="J6" i="1"/>
  <c r="I6" i="1"/>
  <c r="H6" i="1"/>
  <c r="G6" i="1"/>
  <c r="F6" i="1"/>
  <c r="E6" i="1"/>
  <c r="D6" i="1"/>
  <c r="J5" i="1"/>
  <c r="I5" i="1"/>
  <c r="H5" i="1"/>
  <c r="G5" i="1"/>
  <c r="F5" i="1"/>
  <c r="E5" i="1"/>
  <c r="D5" i="1"/>
  <c r="J4" i="1"/>
  <c r="I4" i="1"/>
  <c r="H4" i="1"/>
  <c r="G4" i="1"/>
  <c r="F4" i="1"/>
  <c r="E4" i="1"/>
  <c r="D4" i="1"/>
  <c r="J3" i="1"/>
  <c r="I3" i="1"/>
  <c r="H3" i="1"/>
  <c r="G3" i="1"/>
  <c r="F3" i="1"/>
  <c r="E3" i="1"/>
  <c r="D3" i="1"/>
  <c r="X18" i="7" l="1"/>
  <c r="X15" i="7"/>
  <c r="J27" i="4" l="1"/>
  <c r="J28" i="4"/>
  <c r="I28" i="4"/>
  <c r="H28" i="4"/>
  <c r="G28" i="4"/>
  <c r="F28" i="4"/>
  <c r="E28" i="4"/>
  <c r="D28" i="4"/>
  <c r="I27" i="4"/>
  <c r="H27" i="4"/>
  <c r="G27" i="4"/>
  <c r="F27" i="4"/>
  <c r="E27" i="4"/>
  <c r="D27" i="4"/>
  <c r="J19" i="4"/>
  <c r="J20" i="4"/>
  <c r="J21" i="4"/>
  <c r="J22" i="4"/>
  <c r="J15" i="4"/>
  <c r="J16" i="4"/>
  <c r="J17" i="4"/>
  <c r="J18" i="4"/>
  <c r="I22" i="4"/>
  <c r="H22" i="4"/>
  <c r="G22" i="4"/>
  <c r="F22" i="4"/>
  <c r="E22" i="4"/>
  <c r="D22" i="4"/>
  <c r="I21" i="4"/>
  <c r="H21" i="4"/>
  <c r="G21" i="4"/>
  <c r="F21" i="4"/>
  <c r="E21" i="4"/>
  <c r="D21" i="4"/>
  <c r="I20" i="4"/>
  <c r="H20" i="4"/>
  <c r="G20" i="4"/>
  <c r="F20" i="4"/>
  <c r="E20" i="4"/>
  <c r="D20" i="4"/>
  <c r="I19" i="4"/>
  <c r="H19" i="4"/>
  <c r="G19" i="4"/>
  <c r="F19" i="4"/>
  <c r="E19" i="4"/>
  <c r="D19" i="4"/>
  <c r="I18" i="4"/>
  <c r="H18" i="4"/>
  <c r="G18" i="4"/>
  <c r="F18" i="4"/>
  <c r="E18" i="4"/>
  <c r="D18" i="4"/>
  <c r="I17" i="4"/>
  <c r="H17" i="4"/>
  <c r="G17" i="4"/>
  <c r="F17" i="4"/>
  <c r="E17" i="4"/>
  <c r="D17" i="4"/>
  <c r="I16" i="4"/>
  <c r="H16" i="4"/>
  <c r="G16" i="4"/>
  <c r="F16" i="4"/>
  <c r="E16" i="4"/>
  <c r="D16" i="4"/>
  <c r="I15" i="4"/>
  <c r="H15" i="4"/>
  <c r="G15" i="4"/>
  <c r="F15" i="4"/>
  <c r="E15" i="4"/>
  <c r="D15" i="4"/>
  <c r="U28" i="7"/>
  <c r="O28" i="7"/>
  <c r="O27" i="7"/>
  <c r="U18" i="7"/>
  <c r="R18" i="7"/>
  <c r="O18" i="7"/>
  <c r="L17" i="7"/>
  <c r="I17" i="7"/>
  <c r="U16" i="7"/>
  <c r="R16" i="7"/>
  <c r="O16" i="7"/>
  <c r="K16" i="7"/>
  <c r="J16" i="7"/>
  <c r="L16" i="7" s="1"/>
  <c r="H16" i="7"/>
  <c r="G16" i="7"/>
  <c r="I16" i="7" s="1"/>
  <c r="U15" i="7"/>
  <c r="R15" i="7"/>
  <c r="O15" i="7"/>
  <c r="L15" i="7"/>
  <c r="I15" i="7"/>
  <c r="J3" i="4" l="1"/>
  <c r="J4" i="4"/>
  <c r="J5" i="4"/>
  <c r="J6" i="4"/>
  <c r="J7" i="4"/>
  <c r="J8" i="4"/>
  <c r="J9" i="4"/>
  <c r="J10" i="4"/>
  <c r="J11" i="4"/>
  <c r="J12" i="4"/>
  <c r="J13" i="4"/>
  <c r="J14" i="4"/>
  <c r="J23" i="4"/>
  <c r="J24" i="4"/>
  <c r="J25" i="4"/>
  <c r="J26" i="4"/>
  <c r="J29" i="4"/>
  <c r="J30" i="4"/>
  <c r="J31" i="4"/>
  <c r="J32" i="4"/>
  <c r="I3" i="4"/>
  <c r="I4" i="4"/>
  <c r="I5" i="4"/>
  <c r="I6" i="4"/>
  <c r="I7" i="4"/>
  <c r="I8" i="4"/>
  <c r="I9" i="4"/>
  <c r="I10" i="4"/>
  <c r="I11" i="4"/>
  <c r="I12" i="4"/>
  <c r="I13" i="4"/>
  <c r="I14" i="4"/>
  <c r="I23" i="4"/>
  <c r="I24" i="4"/>
  <c r="I25" i="4"/>
  <c r="I26" i="4"/>
  <c r="I29" i="4"/>
  <c r="I30" i="4"/>
  <c r="I31" i="4"/>
  <c r="I32" i="4"/>
  <c r="H3" i="4"/>
  <c r="H4" i="4"/>
  <c r="H5" i="4"/>
  <c r="H6" i="4"/>
  <c r="H7" i="4"/>
  <c r="H8" i="4"/>
  <c r="H9" i="4"/>
  <c r="H10" i="4"/>
  <c r="H11" i="4"/>
  <c r="H12" i="4"/>
  <c r="H13" i="4"/>
  <c r="H14" i="4"/>
  <c r="H23" i="4"/>
  <c r="H24" i="4"/>
  <c r="H25" i="4"/>
  <c r="H26" i="4"/>
  <c r="H29" i="4"/>
  <c r="H30" i="4"/>
  <c r="H31" i="4"/>
  <c r="H32" i="4"/>
  <c r="G3" i="4"/>
  <c r="G4" i="4"/>
  <c r="G5" i="4"/>
  <c r="G6" i="4"/>
  <c r="G7" i="4"/>
  <c r="G8" i="4"/>
  <c r="G9" i="4"/>
  <c r="G10" i="4"/>
  <c r="G11" i="4"/>
  <c r="G12" i="4"/>
  <c r="G13" i="4"/>
  <c r="G14" i="4"/>
  <c r="G23" i="4"/>
  <c r="G24" i="4"/>
  <c r="G25" i="4"/>
  <c r="G26" i="4"/>
  <c r="G29" i="4"/>
  <c r="G30" i="4"/>
  <c r="G31" i="4"/>
  <c r="G32" i="4"/>
  <c r="F3" i="4"/>
  <c r="F4" i="4"/>
  <c r="F5" i="4"/>
  <c r="F6" i="4"/>
  <c r="F7" i="4"/>
  <c r="F8" i="4"/>
  <c r="F9" i="4"/>
  <c r="F10" i="4"/>
  <c r="F11" i="4"/>
  <c r="F12" i="4"/>
  <c r="F13" i="4"/>
  <c r="F14" i="4"/>
  <c r="F23" i="4"/>
  <c r="F24" i="4"/>
  <c r="F25" i="4"/>
  <c r="F26" i="4"/>
  <c r="F29" i="4"/>
  <c r="F30" i="4"/>
  <c r="F31" i="4"/>
  <c r="F32" i="4"/>
  <c r="E3" i="4"/>
  <c r="E4" i="4"/>
  <c r="E5" i="4"/>
  <c r="E6" i="4"/>
  <c r="E7" i="4"/>
  <c r="E8" i="4"/>
  <c r="E9" i="4"/>
  <c r="E10" i="4"/>
  <c r="E11" i="4"/>
  <c r="E12" i="4"/>
  <c r="E13" i="4"/>
  <c r="E14" i="4"/>
  <c r="E23" i="4"/>
  <c r="E24" i="4"/>
  <c r="E25" i="4"/>
  <c r="E26" i="4"/>
  <c r="E29" i="4"/>
  <c r="E30" i="4"/>
  <c r="E31" i="4"/>
  <c r="E32" i="4"/>
  <c r="D3" i="4"/>
  <c r="D4" i="4"/>
  <c r="D5" i="4"/>
  <c r="D6" i="4"/>
  <c r="D7" i="4"/>
  <c r="D8" i="4"/>
  <c r="D9" i="4"/>
  <c r="D10" i="4"/>
  <c r="D11" i="4"/>
  <c r="D12" i="4"/>
  <c r="D13" i="4"/>
  <c r="D14" i="4"/>
  <c r="D23" i="4"/>
  <c r="D24" i="4"/>
  <c r="D25" i="4"/>
  <c r="D26" i="4"/>
  <c r="D29" i="4"/>
  <c r="D30" i="4"/>
  <c r="D31" i="4"/>
  <c r="D32" i="4"/>
</calcChain>
</file>

<file path=xl/sharedStrings.xml><?xml version="1.0" encoding="utf-8"?>
<sst xmlns="http://schemas.openxmlformats.org/spreadsheetml/2006/main" count="679" uniqueCount="153">
  <si>
    <t>02-01.06 OC</t>
  </si>
  <si>
    <t>% Children Re-entering 12 Months</t>
  </si>
  <si>
    <t>% Legal in 12 Months</t>
  </si>
  <si>
    <t>02-01.09 OC</t>
  </si>
  <si>
    <t>02-01.10 OC</t>
  </si>
  <si>
    <t>% Conserved to Majority</t>
  </si>
  <si>
    <t>02-01.11 OC</t>
  </si>
  <si>
    <t>02-01.12 OC</t>
  </si>
  <si>
    <t>02-01.13 OC</t>
  </si>
  <si>
    <t>% Children Reunified 12 Months</t>
  </si>
  <si>
    <t>02-01.14 OC</t>
  </si>
  <si>
    <t>02-01.15 OC</t>
  </si>
  <si>
    <t>Number</t>
  </si>
  <si>
    <t>n/a</t>
  </si>
  <si>
    <t>Average Monthly # Removals</t>
  </si>
  <si>
    <t>% cases where all siblings are placed together (on last day of performance period)</t>
  </si>
  <si>
    <t>Performance Measure Name</t>
  </si>
  <si>
    <t>% children who do not experience abuse/neglect, or exploitation while placed with the SSCC*</t>
  </si>
  <si>
    <t>FY14</t>
  </si>
  <si>
    <t>Turnover Rate (non-SSCC = CPS)</t>
  </si>
  <si>
    <t>FY15</t>
  </si>
  <si>
    <t>FY12</t>
  </si>
  <si>
    <t>FY13</t>
  </si>
  <si>
    <t>Population</t>
  </si>
  <si>
    <t>FY12 Num</t>
  </si>
  <si>
    <t>FY12 Den</t>
  </si>
  <si>
    <t>FY12 Rate</t>
  </si>
  <si>
    <t>FY13 Num</t>
  </si>
  <si>
    <t>FY13 Den</t>
  </si>
  <si>
    <t>FY13 Rate</t>
  </si>
  <si>
    <t>FY14 Num</t>
  </si>
  <si>
    <t>FY14 Den</t>
  </si>
  <si>
    <t>FY14 Rate</t>
  </si>
  <si>
    <t>FY15 Num</t>
  </si>
  <si>
    <t>FY15 Den</t>
  </si>
  <si>
    <t>FY15 Rate</t>
  </si>
  <si>
    <t>FY16 Num</t>
  </si>
  <si>
    <t>FY16 Den</t>
  </si>
  <si>
    <t>FY16 Rate</t>
  </si>
  <si>
    <t>Statewide*</t>
  </si>
  <si>
    <t>* SSCC-Eligible Placements only.  Does not reflect all children in State Custody.</t>
  </si>
  <si>
    <t>NOTE: Region 3B consists of Tarrant, Erath, Somervell, Hood, Palo Pinto, Johnson and Parker Counties.</t>
  </si>
  <si>
    <t xml:space="preserve">FY16 </t>
  </si>
  <si>
    <t>Statewide - All</t>
  </si>
  <si>
    <t>Region 3B SSCC Only</t>
  </si>
  <si>
    <t>Region 3B Legacy</t>
  </si>
  <si>
    <t>Region 3B Legacy*</t>
  </si>
  <si>
    <t>Region 3B Legacy &amp; SSCC</t>
  </si>
  <si>
    <t>SSCC Foster Care placements per child</t>
  </si>
  <si>
    <t>% of paid Foster Care days in Family Foster Homes</t>
  </si>
  <si>
    <t>FY17</t>
  </si>
  <si>
    <t>FY17 Rate</t>
  </si>
  <si>
    <t>FY17 Num</t>
  </si>
  <si>
    <t>FY17 Den</t>
  </si>
  <si>
    <t># of Placement Moves per 1,000 Days in Sub Care</t>
  </si>
  <si>
    <t>02-01.07 OC</t>
  </si>
  <si>
    <t>% Children in Sub Care 12 mos./permanency within FY.</t>
  </si>
  <si>
    <t>% Children in Sub Care 12-23 mos./permanency w/in FY.</t>
  </si>
  <si>
    <t>% Children in Sub Care 24+ mos./permanency w/in FY.</t>
  </si>
  <si>
    <t>Avg Time to Legal Exit</t>
  </si>
  <si>
    <t>02-01.16 OC</t>
  </si>
  <si>
    <t>% of children with TPR (ALL) adopted within 12 mos.</t>
  </si>
  <si>
    <t>02-01.17 OC**</t>
  </si>
  <si>
    <t>LBB Performance Measure Name</t>
  </si>
  <si>
    <t>#</t>
  </si>
  <si>
    <t>n /a</t>
  </si>
  <si>
    <t>FY16</t>
  </si>
  <si>
    <t>FY18 Q3</t>
  </si>
  <si>
    <t>FY18 Q3 Den</t>
  </si>
  <si>
    <t>FY18 Q3 Num</t>
  </si>
  <si>
    <t>FY18 Q3 Rate</t>
  </si>
  <si>
    <t>Rider 21 Section B Appendix - August 2018 Submission</t>
  </si>
  <si>
    <t>Rider 21 Section A Appendix - August 2018 Submission</t>
  </si>
  <si>
    <t>Rider 21 Section A - August 2018 Submission</t>
  </si>
  <si>
    <t>Rider 21 Section B - August 2018 Submission</t>
  </si>
  <si>
    <t>Region 3B - All</t>
  </si>
  <si>
    <t>3a</t>
  </si>
  <si>
    <t xml:space="preserve">% of children placed within 50 miles of their home       </t>
  </si>
  <si>
    <t>3c</t>
  </si>
  <si>
    <t>3d</t>
  </si>
  <si>
    <t>4a</t>
  </si>
  <si>
    <t>4c</t>
  </si>
  <si>
    <t>% of children in foster care with at least one monthly personal contact with family member**</t>
  </si>
  <si>
    <t>% of children in foster care who have at least monthly personal contact with each sibling in foster care**</t>
  </si>
  <si>
    <t>% of youth in foster care who have a regular job**</t>
  </si>
  <si>
    <t>% of youth 16 or older who have a driver's license or state id card**</t>
  </si>
  <si>
    <t>6b</t>
  </si>
  <si>
    <t>Percent of children who participated in at least one discussion about placement options**</t>
  </si>
  <si>
    <t>6c</t>
  </si>
  <si>
    <t>Percent of children age 10 or older who attended their court hearings**</t>
  </si>
  <si>
    <t>% of children who participated in at least one discussion about placement options**</t>
  </si>
  <si>
    <t>% of children age 10 or older who attended their court hearings**</t>
  </si>
  <si>
    <t xml:space="preserve">% of children placed within 50 miles of their home **        </t>
  </si>
  <si>
    <t>% of children placed within 50 miles of their home **</t>
  </si>
  <si>
    <t>%of children placed within 50 miles of their home **</t>
  </si>
  <si>
    <t>Percent of children in foster care with at least one monthly personal contact with family member***</t>
  </si>
  <si>
    <t>Percent of children in foster care who have at least monthly personal contact with each sibling in foster care***</t>
  </si>
  <si>
    <t>Percent of youth in foster care who have a regular job (on last day of performance period)***</t>
  </si>
  <si>
    <t>Percent of youth 16 or older who have a driver's license or state id card (on last day of performance period)***</t>
  </si>
  <si>
    <t>WORKSHEET END</t>
  </si>
  <si>
    <t xml:space="preserve">** Self-reported performance measure collected in the Performance Measure Evaluation Tracking (PMET) system beginning the first year of an SSCC contract. </t>
  </si>
  <si>
    <t>Statewide Non-CBC</t>
  </si>
  <si>
    <t>Statewide - Non-CBC*</t>
  </si>
  <si>
    <t>Statewide Non-CBC counts exclude all seven counties of Region 3B</t>
  </si>
  <si>
    <t>% youth turning 18 who have completed PAL Life Skills Training</t>
  </si>
  <si>
    <t>Statewide - All and Statewide Non-CBC reflect all children in state custody and are not limited to "SSCC eligible" placements</t>
  </si>
  <si>
    <t xml:space="preserve">Rider 21 Section C </t>
  </si>
  <si>
    <t>Report DFPS Community Based Care Projections (All Funds) For AY 2016</t>
  </si>
  <si>
    <t>Strategy</t>
  </si>
  <si>
    <t>Legacy DFPS</t>
  </si>
  <si>
    <t>Region 3B
Stage I</t>
  </si>
  <si>
    <t xml:space="preserve">Total </t>
  </si>
  <si>
    <t>Amount</t>
  </si>
  <si>
    <t>Daily Foster Care Payments</t>
  </si>
  <si>
    <t>Foster Care Payments (B.1.9)</t>
  </si>
  <si>
    <r>
      <t>$36,410,048</t>
    </r>
    <r>
      <rPr>
        <vertAlign val="superscript"/>
        <sz val="9"/>
        <color theme="1"/>
        <rFont val="Arial"/>
        <family val="2"/>
      </rPr>
      <t>1</t>
    </r>
  </si>
  <si>
    <t>CPS Purchased Services by Strategy</t>
  </si>
  <si>
    <r>
      <t>Foster Day Care (B.1.3)</t>
    </r>
    <r>
      <rPr>
        <vertAlign val="superscript"/>
        <sz val="9"/>
        <color theme="1"/>
        <rFont val="Arial"/>
        <family val="2"/>
      </rPr>
      <t>2</t>
    </r>
  </si>
  <si>
    <r>
      <t>Adoption Purchased Services (B.1.4)</t>
    </r>
    <r>
      <rPr>
        <vertAlign val="superscript"/>
        <sz val="9"/>
        <color theme="1"/>
        <rFont val="Arial"/>
        <family val="2"/>
      </rPr>
      <t>3</t>
    </r>
  </si>
  <si>
    <r>
      <t>Preparation for Adult Life (PAL) Purchased Services (B.1.6)</t>
    </r>
    <r>
      <rPr>
        <vertAlign val="superscript"/>
        <sz val="9"/>
        <color theme="1"/>
        <rFont val="Arial"/>
        <family val="2"/>
      </rPr>
      <t>4</t>
    </r>
  </si>
  <si>
    <r>
      <t>Substance Abuse Purchased Services (B.1.7)</t>
    </r>
    <r>
      <rPr>
        <vertAlign val="superscript"/>
        <sz val="9"/>
        <color theme="1"/>
        <rFont val="Arial"/>
        <family val="2"/>
      </rPr>
      <t>5</t>
    </r>
  </si>
  <si>
    <t>Other CPS Purchased Services (B.1.8)</t>
  </si>
  <si>
    <r>
      <t>$121,096</t>
    </r>
    <r>
      <rPr>
        <vertAlign val="superscript"/>
        <sz val="9"/>
        <color theme="1"/>
        <rFont val="Arial"/>
        <family val="2"/>
      </rPr>
      <t>6</t>
    </r>
  </si>
  <si>
    <t xml:space="preserve">Other Payments </t>
  </si>
  <si>
    <r>
      <t>Start-up Costs (B.1.1)</t>
    </r>
    <r>
      <rPr>
        <vertAlign val="superscript"/>
        <sz val="9"/>
        <color theme="1"/>
        <rFont val="Arial"/>
        <family val="2"/>
      </rPr>
      <t>7</t>
    </r>
  </si>
  <si>
    <t>Consulting Services</t>
  </si>
  <si>
    <r>
      <t>Consulting Services (B.1.2)</t>
    </r>
    <r>
      <rPr>
        <vertAlign val="superscript"/>
        <sz val="9"/>
        <color theme="1"/>
        <rFont val="Arial"/>
        <family val="2"/>
      </rPr>
      <t>8</t>
    </r>
  </si>
  <si>
    <t>Other Administration</t>
  </si>
  <si>
    <r>
      <t>(DFPS Staff Costs B.1.2 ) &amp; (Resource Transfer B.1.1)</t>
    </r>
    <r>
      <rPr>
        <vertAlign val="superscript"/>
        <sz val="9"/>
        <color theme="1"/>
        <rFont val="Arial"/>
        <family val="2"/>
      </rPr>
      <t>9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</si>
  <si>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Foster Care Payments include the exceptional rate, blended rate, and network support payments. 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</si>
  <si>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Day Care payments only include the Foster Day Care.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</si>
  <si>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Adoption purchased services are not a capped amount.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</si>
  <si>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PAL purchased services are a set contracted amount. Life skills are the only service paid in Stage I; Stage II &amp; Stage III will be paid all of the services in PAL.</t>
    </r>
  </si>
  <si>
    <r>
      <rPr>
        <vertAlign val="superscript"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 Substance Abuse purchased services are a set amount only paid in Stage II and Stage III.</t>
    </r>
  </si>
  <si>
    <r>
      <rPr>
        <vertAlign val="superscript"/>
        <sz val="8"/>
        <color theme="1"/>
        <rFont val="Arial"/>
        <family val="2"/>
      </rPr>
      <t>6</t>
    </r>
    <r>
      <rPr>
        <sz val="8"/>
        <color theme="1"/>
        <rFont val="Arial"/>
        <family val="2"/>
      </rPr>
      <t xml:space="preserve"> Other CPS purchased services are the contract amount for the independent evaluation to determine the level of care.</t>
    </r>
  </si>
  <si>
    <r>
      <rPr>
        <vertAlign val="superscript"/>
        <sz val="8"/>
        <color theme="1"/>
        <rFont val="Arial"/>
        <family val="2"/>
      </rPr>
      <t>7</t>
    </r>
    <r>
      <rPr>
        <sz val="8"/>
        <color theme="1"/>
        <rFont val="Arial"/>
        <family val="2"/>
      </rPr>
      <t xml:space="preserve"> The start-up costs are $997,000 for Stage I based on appropriations.  </t>
    </r>
  </si>
  <si>
    <r>
      <rPr>
        <vertAlign val="superscript"/>
        <sz val="8"/>
        <color theme="1"/>
        <rFont val="Arial"/>
        <family val="2"/>
      </rPr>
      <t>8</t>
    </r>
    <r>
      <rPr>
        <sz val="8"/>
        <color theme="1"/>
        <rFont val="Arial"/>
        <family val="2"/>
      </rPr>
      <t xml:space="preserve"> Consulting services assist with the implementation of foster care redesign.</t>
    </r>
  </si>
  <si>
    <r>
      <rPr>
        <vertAlign val="superscript"/>
        <sz val="8"/>
        <color theme="1"/>
        <rFont val="Arial"/>
        <family val="2"/>
      </rPr>
      <t xml:space="preserve">9 </t>
    </r>
    <r>
      <rPr>
        <sz val="8"/>
        <color theme="1"/>
        <rFont val="Arial"/>
        <family val="2"/>
      </rPr>
      <t>The amount listed is the resource transfer.</t>
    </r>
  </si>
  <si>
    <t xml:space="preserve">Rider 21 Section D </t>
  </si>
  <si>
    <t>Report DFPS Community Based Care Projections (All Funds) For AY 2017</t>
  </si>
  <si>
    <r>
      <t>$47,656,508</t>
    </r>
    <r>
      <rPr>
        <vertAlign val="superscript"/>
        <sz val="9"/>
        <color theme="1"/>
        <rFont val="Arial"/>
        <family val="2"/>
      </rPr>
      <t>1</t>
    </r>
  </si>
  <si>
    <r>
      <t>$30,587</t>
    </r>
    <r>
      <rPr>
        <vertAlign val="superscript"/>
        <sz val="9"/>
        <color theme="1"/>
        <rFont val="Arial"/>
        <family val="2"/>
      </rPr>
      <t>6</t>
    </r>
  </si>
  <si>
    <t>Rider 21 Section E</t>
  </si>
  <si>
    <t>Report DFPS Community Based Care Projections (All Funds) For AY 2018</t>
  </si>
  <si>
    <t>Region 2C
Stage I</t>
  </si>
  <si>
    <r>
      <t>$42,650,376</t>
    </r>
    <r>
      <rPr>
        <vertAlign val="superscript"/>
        <sz val="9"/>
        <color theme="1"/>
        <rFont val="Arial"/>
        <family val="2"/>
      </rPr>
      <t>1</t>
    </r>
  </si>
  <si>
    <r>
      <t>$125,426</t>
    </r>
    <r>
      <rPr>
        <vertAlign val="superscript"/>
        <sz val="9"/>
        <color theme="1"/>
        <rFont val="Arial"/>
        <family val="2"/>
      </rPr>
      <t>6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</si>
  <si>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Foster Care Payments include the exceptional rate, blended rate, and network support payments. The amounts based on the July LAR projections.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</si>
  <si>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Day Care payments only include the Foster Day Care.  The amounts based on the July LAR projections.</t>
    </r>
  </si>
  <si>
    <t>Regions/Stages being Implemented in FY19:</t>
  </si>
  <si>
    <t>Region 2C will pay start-up funding in FY18, but the costs associated with serving children will not begin until 12/1/2018.  The SSCC has about six months to get prepared before they start serving the first child.</t>
  </si>
  <si>
    <t xml:space="preserve">Region 8A will sign a contract in FY18, but the start-up costs will not be paid until FY19.  Region 8A will serve their first child on 2/1/2019.  </t>
  </si>
  <si>
    <t>Region 3B is anticipated to begin Stage II on 2/1/2019.  Start-up funds were not appropriated for Stage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</si>
</sst>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(* #,##0_);_(* \(#,##0\);_(* &quot;-&quot;??_);_(@_)"/>
  </numFmts>
  <fonts count="2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sz val="8"/>
      <color theme="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rgb="FF00B050"/>
      <name val="Arial"/>
      <family val="2"/>
    </font>
    <font>
      <b/>
      <u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4" fillId="0" borderId="0"/>
    <xf numFmtId="0" fontId="11" fillId="0" borderId="0"/>
    <xf numFmtId="0" fontId="3" fillId="0" borderId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407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/>
    <xf numFmtId="0" fontId="0" fillId="0" borderId="0" xfId="0"/>
    <xf numFmtId="0" fontId="5" fillId="0" borderId="28" xfId="0" applyFont="1" applyFill="1" applyBorder="1" applyAlignment="1">
      <alignment horizontal="left" vertical="top" wrapText="1"/>
    </xf>
    <xf numFmtId="0" fontId="0" fillId="0" borderId="0" xfId="0"/>
    <xf numFmtId="0" fontId="5" fillId="0" borderId="2" xfId="0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0" fillId="0" borderId="0" xfId="0" applyAlignment="1"/>
    <xf numFmtId="0" fontId="5" fillId="0" borderId="2" xfId="0" applyFont="1" applyFill="1" applyBorder="1" applyAlignment="1">
      <alignment horizontal="left" vertical="top"/>
    </xf>
    <xf numFmtId="0" fontId="6" fillId="0" borderId="0" xfId="0" applyFont="1"/>
    <xf numFmtId="3" fontId="5" fillId="0" borderId="6" xfId="0" applyNumberFormat="1" applyFont="1" applyFill="1" applyBorder="1" applyAlignment="1">
      <alignment horizontal="right" wrapText="1"/>
    </xf>
    <xf numFmtId="165" fontId="5" fillId="0" borderId="7" xfId="0" applyNumberFormat="1" applyFont="1" applyFill="1" applyBorder="1" applyAlignment="1">
      <alignment horizontal="right" wrapText="1"/>
    </xf>
    <xf numFmtId="164" fontId="5" fillId="0" borderId="7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0" xfId="0" applyFont="1"/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right" wrapText="1"/>
    </xf>
    <xf numFmtId="164" fontId="5" fillId="0" borderId="19" xfId="0" applyNumberFormat="1" applyFont="1" applyFill="1" applyBorder="1" applyAlignment="1">
      <alignment horizontal="right" wrapText="1"/>
    </xf>
    <xf numFmtId="3" fontId="5" fillId="0" borderId="19" xfId="0" applyNumberFormat="1" applyFont="1" applyFill="1" applyBorder="1" applyAlignment="1">
      <alignment horizontal="right" wrapText="1"/>
    </xf>
    <xf numFmtId="165" fontId="5" fillId="0" borderId="18" xfId="0" applyNumberFormat="1" applyFont="1" applyFill="1" applyBorder="1" applyAlignment="1">
      <alignment horizontal="right" wrapText="1"/>
    </xf>
    <xf numFmtId="0" fontId="5" fillId="0" borderId="24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 wrapText="1"/>
    </xf>
    <xf numFmtId="0" fontId="5" fillId="0" borderId="2" xfId="4" applyFont="1" applyFill="1" applyBorder="1" applyAlignment="1">
      <alignment horizontal="left" vertical="top"/>
    </xf>
    <xf numFmtId="0" fontId="5" fillId="0" borderId="7" xfId="4" applyFont="1" applyFill="1" applyBorder="1" applyAlignment="1">
      <alignment horizontal="left" vertical="top" wrapText="1"/>
    </xf>
    <xf numFmtId="0" fontId="5" fillId="0" borderId="10" xfId="4" applyFont="1" applyFill="1" applyBorder="1" applyAlignment="1">
      <alignment horizontal="left" vertical="top"/>
    </xf>
    <xf numFmtId="0" fontId="5" fillId="0" borderId="13" xfId="4" applyFont="1" applyFill="1" applyBorder="1" applyAlignment="1">
      <alignment horizontal="left" vertical="top"/>
    </xf>
    <xf numFmtId="0" fontId="5" fillId="0" borderId="14" xfId="4" applyFont="1" applyFill="1" applyBorder="1" applyAlignment="1">
      <alignment horizontal="left" vertical="top" wrapText="1"/>
    </xf>
    <xf numFmtId="0" fontId="5" fillId="0" borderId="5" xfId="4" applyFont="1" applyFill="1" applyBorder="1" applyAlignment="1">
      <alignment horizontal="left" vertical="top" wrapText="1"/>
    </xf>
    <xf numFmtId="0" fontId="5" fillId="0" borderId="3" xfId="4" applyFont="1" applyFill="1" applyBorder="1" applyAlignment="1">
      <alignment horizontal="left" vertical="top" wrapText="1"/>
    </xf>
    <xf numFmtId="0" fontId="5" fillId="0" borderId="25" xfId="4" applyFont="1" applyFill="1" applyBorder="1" applyAlignment="1">
      <alignment horizontal="left" vertical="top" wrapText="1"/>
    </xf>
    <xf numFmtId="0" fontId="5" fillId="0" borderId="26" xfId="4" applyFont="1" applyFill="1" applyBorder="1" applyAlignment="1">
      <alignment horizontal="left" vertical="top" wrapText="1"/>
    </xf>
    <xf numFmtId="0" fontId="5" fillId="0" borderId="29" xfId="4" applyFont="1" applyFill="1" applyBorder="1" applyAlignment="1">
      <alignment horizontal="left" vertical="top" wrapText="1"/>
    </xf>
    <xf numFmtId="0" fontId="5" fillId="0" borderId="21" xfId="4" applyFont="1" applyFill="1" applyBorder="1" applyAlignment="1">
      <alignment horizontal="left" vertical="top" wrapText="1"/>
    </xf>
    <xf numFmtId="165" fontId="5" fillId="0" borderId="19" xfId="4" applyNumberFormat="1" applyFont="1" applyFill="1" applyBorder="1" applyAlignment="1">
      <alignment horizontal="right" wrapText="1"/>
    </xf>
    <xf numFmtId="165" fontId="5" fillId="0" borderId="20" xfId="4" applyNumberFormat="1" applyFont="1" applyFill="1" applyBorder="1" applyAlignment="1">
      <alignment horizontal="right" wrapText="1"/>
    </xf>
    <xf numFmtId="165" fontId="5" fillId="0" borderId="18" xfId="4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horizontal="right" wrapText="1"/>
    </xf>
    <xf numFmtId="165" fontId="5" fillId="0" borderId="14" xfId="0" applyNumberFormat="1" applyFont="1" applyFill="1" applyBorder="1" applyAlignment="1">
      <alignment horizontal="right" wrapText="1"/>
    </xf>
    <xf numFmtId="3" fontId="5" fillId="0" borderId="27" xfId="0" applyNumberFormat="1" applyFont="1" applyFill="1" applyBorder="1" applyAlignment="1">
      <alignment horizontal="right" wrapText="1"/>
    </xf>
    <xf numFmtId="3" fontId="5" fillId="0" borderId="24" xfId="0" applyNumberFormat="1" applyFont="1" applyFill="1" applyBorder="1" applyAlignment="1">
      <alignment horizontal="right" wrapText="1"/>
    </xf>
    <xf numFmtId="165" fontId="5" fillId="0" borderId="25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3" fontId="5" fillId="0" borderId="31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165" fontId="5" fillId="0" borderId="12" xfId="0" applyNumberFormat="1" applyFont="1" applyFill="1" applyBorder="1" applyAlignment="1">
      <alignment horizontal="right" wrapText="1"/>
    </xf>
    <xf numFmtId="0" fontId="5" fillId="0" borderId="1" xfId="4" applyFont="1" applyFill="1" applyBorder="1" applyAlignment="1">
      <alignment horizontal="left" vertical="top" wrapText="1"/>
    </xf>
    <xf numFmtId="0" fontId="5" fillId="0" borderId="9" xfId="4" applyFont="1" applyFill="1" applyBorder="1" applyAlignment="1">
      <alignment horizontal="left" vertical="top" wrapText="1"/>
    </xf>
    <xf numFmtId="38" fontId="7" fillId="3" borderId="2" xfId="4" applyNumberFormat="1" applyFont="1" applyFill="1" applyBorder="1" applyAlignment="1">
      <alignment horizontal="center" wrapText="1"/>
    </xf>
    <xf numFmtId="38" fontId="7" fillId="3" borderId="1" xfId="4" applyNumberFormat="1" applyFont="1" applyFill="1" applyBorder="1" applyAlignment="1">
      <alignment horizontal="center" wrapText="1"/>
    </xf>
    <xf numFmtId="38" fontId="7" fillId="3" borderId="4" xfId="4" applyNumberFormat="1" applyFont="1" applyFill="1" applyBorder="1" applyAlignment="1">
      <alignment horizontal="center" wrapText="1"/>
    </xf>
    <xf numFmtId="38" fontId="7" fillId="3" borderId="6" xfId="4" applyNumberFormat="1" applyFont="1" applyFill="1" applyBorder="1" applyAlignment="1">
      <alignment horizontal="center" wrapText="1"/>
    </xf>
    <xf numFmtId="38" fontId="7" fillId="3" borderId="7" xfId="4" applyNumberFormat="1" applyFont="1" applyFill="1" applyBorder="1" applyAlignment="1">
      <alignment horizontal="center" wrapText="1"/>
    </xf>
    <xf numFmtId="38" fontId="7" fillId="3" borderId="8" xfId="4" applyNumberFormat="1" applyFont="1" applyFill="1" applyBorder="1" applyAlignment="1">
      <alignment horizontal="center" wrapText="1"/>
    </xf>
    <xf numFmtId="38" fontId="7" fillId="3" borderId="16" xfId="4" applyNumberFormat="1" applyFont="1" applyFill="1" applyBorder="1" applyAlignment="1">
      <alignment horizontal="center" wrapText="1"/>
    </xf>
    <xf numFmtId="38" fontId="7" fillId="3" borderId="23" xfId="4" applyNumberFormat="1" applyFont="1" applyFill="1" applyBorder="1" applyAlignment="1">
      <alignment horizontal="center" wrapText="1"/>
    </xf>
    <xf numFmtId="38" fontId="7" fillId="3" borderId="22" xfId="4" applyNumberFormat="1" applyFont="1" applyFill="1" applyBorder="1" applyAlignment="1">
      <alignment horizontal="center" wrapText="1"/>
    </xf>
    <xf numFmtId="38" fontId="7" fillId="3" borderId="17" xfId="4" applyNumberFormat="1" applyFont="1" applyFill="1" applyBorder="1" applyAlignment="1">
      <alignment horizontal="center" wrapText="1"/>
    </xf>
    <xf numFmtId="38" fontId="7" fillId="3" borderId="30" xfId="4" applyNumberFormat="1" applyFont="1" applyFill="1" applyBorder="1" applyAlignment="1">
      <alignment horizontal="center" wrapText="1"/>
    </xf>
    <xf numFmtId="0" fontId="5" fillId="0" borderId="24" xfId="4" applyFont="1" applyFill="1" applyBorder="1" applyAlignment="1">
      <alignment horizontal="left" vertical="top"/>
    </xf>
    <xf numFmtId="0" fontId="5" fillId="0" borderId="8" xfId="4" applyFont="1" applyFill="1" applyBorder="1" applyAlignment="1">
      <alignment horizontal="left" vertical="top"/>
    </xf>
    <xf numFmtId="0" fontId="5" fillId="0" borderId="17" xfId="4" applyFont="1" applyFill="1" applyBorder="1" applyAlignment="1">
      <alignment horizontal="left" vertical="top" wrapText="1"/>
    </xf>
    <xf numFmtId="0" fontId="5" fillId="0" borderId="28" xfId="4" applyFont="1" applyFill="1" applyBorder="1" applyAlignment="1">
      <alignment horizontal="left" vertical="top" wrapText="1"/>
    </xf>
    <xf numFmtId="38" fontId="7" fillId="3" borderId="19" xfId="4" applyNumberFormat="1" applyFont="1" applyFill="1" applyBorder="1" applyAlignment="1">
      <alignment horizontal="center" wrapText="1"/>
    </xf>
    <xf numFmtId="165" fontId="5" fillId="0" borderId="32" xfId="0" applyNumberFormat="1" applyFont="1" applyFill="1" applyBorder="1" applyAlignment="1">
      <alignment horizontal="right" wrapText="1"/>
    </xf>
    <xf numFmtId="164" fontId="5" fillId="0" borderId="18" xfId="0" applyNumberFormat="1" applyFont="1" applyFill="1" applyBorder="1" applyAlignment="1">
      <alignment horizontal="right" wrapText="1"/>
    </xf>
    <xf numFmtId="166" fontId="5" fillId="0" borderId="19" xfId="0" applyNumberFormat="1" applyFont="1" applyFill="1" applyBorder="1" applyAlignment="1">
      <alignment horizontal="right" wrapText="1"/>
    </xf>
    <xf numFmtId="3" fontId="5" fillId="0" borderId="18" xfId="0" applyNumberFormat="1" applyFont="1" applyFill="1" applyBorder="1" applyAlignment="1">
      <alignment horizontal="right" wrapText="1"/>
    </xf>
    <xf numFmtId="165" fontId="5" fillId="0" borderId="15" xfId="4" applyNumberFormat="1" applyFont="1" applyFill="1" applyBorder="1" applyAlignment="1">
      <alignment horizontal="right" wrapText="1"/>
    </xf>
    <xf numFmtId="165" fontId="5" fillId="0" borderId="13" xfId="4" applyNumberFormat="1" applyFont="1" applyFill="1" applyBorder="1" applyAlignment="1">
      <alignment horizontal="right" wrapText="1"/>
    </xf>
    <xf numFmtId="3" fontId="5" fillId="0" borderId="22" xfId="4" applyNumberFormat="1" applyFont="1" applyFill="1" applyBorder="1" applyAlignment="1">
      <alignment horizontal="right"/>
    </xf>
    <xf numFmtId="166" fontId="5" fillId="0" borderId="32" xfId="0" applyNumberFormat="1" applyFont="1" applyFill="1" applyBorder="1" applyAlignment="1">
      <alignment horizontal="right" wrapText="1"/>
    </xf>
    <xf numFmtId="166" fontId="5" fillId="0" borderId="19" xfId="4" applyNumberFormat="1" applyFont="1" applyFill="1" applyBorder="1" applyAlignment="1">
      <alignment horizontal="right" vertical="center" wrapText="1"/>
    </xf>
    <xf numFmtId="166" fontId="6" fillId="0" borderId="19" xfId="4" applyNumberFormat="1" applyFont="1" applyFill="1" applyBorder="1" applyAlignment="1">
      <alignment horizontal="right" vertical="center" wrapText="1"/>
    </xf>
    <xf numFmtId="3" fontId="5" fillId="0" borderId="27" xfId="4" applyNumberFormat="1" applyFont="1" applyFill="1" applyBorder="1" applyAlignment="1">
      <alignment horizontal="right" wrapText="1"/>
    </xf>
    <xf numFmtId="3" fontId="5" fillId="0" borderId="24" xfId="4" applyNumberFormat="1" applyFont="1" applyFill="1" applyBorder="1" applyAlignment="1">
      <alignment horizontal="right" wrapText="1"/>
    </xf>
    <xf numFmtId="165" fontId="5" fillId="0" borderId="25" xfId="4" applyNumberFormat="1" applyFont="1" applyFill="1" applyBorder="1" applyAlignment="1">
      <alignment horizontal="right" wrapText="1"/>
    </xf>
    <xf numFmtId="3" fontId="5" fillId="0" borderId="27" xfId="4" applyNumberFormat="1" applyFont="1" applyFill="1" applyBorder="1" applyAlignment="1">
      <alignment horizontal="right"/>
    </xf>
    <xf numFmtId="3" fontId="5" fillId="0" borderId="24" xfId="4" applyNumberFormat="1" applyFont="1" applyFill="1" applyBorder="1" applyAlignment="1">
      <alignment horizontal="right"/>
    </xf>
    <xf numFmtId="165" fontId="5" fillId="0" borderId="25" xfId="4" applyNumberFormat="1" applyFont="1" applyFill="1" applyBorder="1" applyAlignment="1">
      <alignment horizontal="right"/>
    </xf>
    <xf numFmtId="10" fontId="5" fillId="0" borderId="25" xfId="4" applyNumberFormat="1" applyFont="1" applyFill="1" applyBorder="1" applyAlignment="1">
      <alignment horizontal="right"/>
    </xf>
    <xf numFmtId="3" fontId="5" fillId="0" borderId="6" xfId="4" applyNumberFormat="1" applyFont="1" applyFill="1" applyBorder="1" applyAlignment="1">
      <alignment horizontal="right" wrapText="1"/>
    </xf>
    <xf numFmtId="3" fontId="5" fillId="0" borderId="6" xfId="4" applyNumberFormat="1" applyFont="1" applyFill="1" applyBorder="1" applyAlignment="1">
      <alignment horizontal="right"/>
    </xf>
    <xf numFmtId="3" fontId="5" fillId="0" borderId="22" xfId="4" applyNumberFormat="1" applyFont="1" applyFill="1" applyBorder="1" applyAlignment="1">
      <alignment horizontal="right" wrapText="1"/>
    </xf>
    <xf numFmtId="3" fontId="5" fillId="0" borderId="15" xfId="4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3" fontId="10" fillId="0" borderId="6" xfId="0" applyNumberFormat="1" applyFont="1" applyFill="1" applyBorder="1" applyAlignment="1">
      <alignment horizontal="right" wrapText="1"/>
    </xf>
    <xf numFmtId="3" fontId="10" fillId="0" borderId="2" xfId="0" applyNumberFormat="1" applyFont="1" applyFill="1" applyBorder="1" applyAlignment="1">
      <alignment horizontal="right" wrapText="1"/>
    </xf>
    <xf numFmtId="165" fontId="10" fillId="0" borderId="2" xfId="0" applyNumberFormat="1" applyFont="1" applyFill="1" applyBorder="1" applyAlignment="1">
      <alignment horizontal="right" wrapText="1"/>
    </xf>
    <xf numFmtId="3" fontId="5" fillId="0" borderId="25" xfId="0" applyNumberFormat="1" applyFont="1" applyFill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 wrapText="1"/>
    </xf>
    <xf numFmtId="2" fontId="5" fillId="0" borderId="25" xfId="4" applyNumberFormat="1" applyFont="1" applyFill="1" applyBorder="1" applyAlignment="1">
      <alignment horizontal="right"/>
    </xf>
    <xf numFmtId="166" fontId="5" fillId="0" borderId="25" xfId="0" applyNumberFormat="1" applyFont="1" applyFill="1" applyBorder="1" applyAlignment="1">
      <alignment horizontal="right" wrapText="1"/>
    </xf>
    <xf numFmtId="166" fontId="5" fillId="0" borderId="12" xfId="0" applyNumberFormat="1" applyFont="1" applyFill="1" applyBorder="1" applyAlignment="1">
      <alignment horizontal="right" wrapText="1"/>
    </xf>
    <xf numFmtId="3" fontId="5" fillId="0" borderId="8" xfId="0" applyNumberFormat="1" applyFont="1" applyFill="1" applyBorder="1" applyAlignment="1">
      <alignment horizontal="right" wrapText="1"/>
    </xf>
    <xf numFmtId="3" fontId="5" fillId="0" borderId="23" xfId="0" applyNumberFormat="1" applyFont="1" applyFill="1" applyBorder="1" applyAlignment="1">
      <alignment horizontal="right" wrapText="1"/>
    </xf>
    <xf numFmtId="3" fontId="5" fillId="0" borderId="22" xfId="0" applyNumberFormat="1" applyFont="1" applyFill="1" applyBorder="1" applyAlignment="1">
      <alignment horizontal="right" wrapText="1"/>
    </xf>
    <xf numFmtId="0" fontId="13" fillId="2" borderId="3" xfId="4" applyFont="1" applyFill="1" applyBorder="1" applyAlignment="1"/>
    <xf numFmtId="165" fontId="5" fillId="0" borderId="17" xfId="0" applyNumberFormat="1" applyFont="1" applyFill="1" applyBorder="1" applyAlignment="1">
      <alignment horizontal="right" wrapText="1"/>
    </xf>
    <xf numFmtId="165" fontId="10" fillId="0" borderId="7" xfId="0" applyNumberFormat="1" applyFont="1" applyFill="1" applyBorder="1" applyAlignment="1">
      <alignment horizontal="right" wrapText="1"/>
    </xf>
    <xf numFmtId="165" fontId="5" fillId="0" borderId="14" xfId="4" applyNumberFormat="1" applyFont="1" applyFill="1" applyBorder="1" applyAlignment="1">
      <alignment horizontal="right" wrapText="1"/>
    </xf>
    <xf numFmtId="10" fontId="5" fillId="0" borderId="18" xfId="4" applyNumberFormat="1" applyFont="1" applyFill="1" applyBorder="1" applyAlignment="1">
      <alignment horizontal="right" wrapText="1"/>
    </xf>
    <xf numFmtId="10" fontId="5" fillId="0" borderId="19" xfId="4" applyNumberFormat="1" applyFont="1" applyFill="1" applyBorder="1" applyAlignment="1">
      <alignment horizontal="right" wrapText="1"/>
    </xf>
    <xf numFmtId="10" fontId="5" fillId="0" borderId="20" xfId="4" applyNumberFormat="1" applyFont="1" applyFill="1" applyBorder="1" applyAlignment="1">
      <alignment horizontal="right" wrapText="1"/>
    </xf>
    <xf numFmtId="2" fontId="5" fillId="0" borderId="18" xfId="4" applyNumberFormat="1" applyFont="1" applyFill="1" applyBorder="1" applyAlignment="1">
      <alignment horizontal="right" wrapText="1"/>
    </xf>
    <xf numFmtId="2" fontId="5" fillId="0" borderId="19" xfId="4" applyNumberFormat="1" applyFont="1" applyFill="1" applyBorder="1" applyAlignment="1">
      <alignment horizontal="right" wrapText="1"/>
    </xf>
    <xf numFmtId="2" fontId="5" fillId="0" borderId="20" xfId="4" applyNumberFormat="1" applyFont="1" applyFill="1" applyBorder="1" applyAlignment="1">
      <alignment horizontal="right" wrapText="1"/>
    </xf>
    <xf numFmtId="38" fontId="7" fillId="3" borderId="15" xfId="4" applyNumberFormat="1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right" wrapText="1"/>
    </xf>
    <xf numFmtId="0" fontId="5" fillId="0" borderId="16" xfId="4" applyFont="1" applyFill="1" applyBorder="1" applyAlignment="1">
      <alignment horizontal="left" vertical="top" wrapText="1"/>
    </xf>
    <xf numFmtId="166" fontId="5" fillId="0" borderId="17" xfId="0" applyNumberFormat="1" applyFont="1" applyFill="1" applyBorder="1" applyAlignment="1">
      <alignment horizontal="right" wrapText="1"/>
    </xf>
    <xf numFmtId="165" fontId="5" fillId="0" borderId="24" xfId="0" applyNumberFormat="1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left" vertical="top" wrapText="1"/>
    </xf>
    <xf numFmtId="0" fontId="0" fillId="0" borderId="34" xfId="0" applyBorder="1"/>
    <xf numFmtId="0" fontId="5" fillId="0" borderId="35" xfId="0" applyFont="1" applyFill="1" applyBorder="1" applyAlignment="1">
      <alignment horizontal="left" vertical="top"/>
    </xf>
    <xf numFmtId="0" fontId="5" fillId="0" borderId="36" xfId="0" applyFont="1" applyFill="1" applyBorder="1" applyAlignment="1">
      <alignment horizontal="left" vertical="top" wrapText="1"/>
    </xf>
    <xf numFmtId="3" fontId="5" fillId="0" borderId="37" xfId="0" applyNumberFormat="1" applyFont="1" applyFill="1" applyBorder="1" applyAlignment="1">
      <alignment horizontal="right" wrapText="1"/>
    </xf>
    <xf numFmtId="0" fontId="5" fillId="0" borderId="24" xfId="0" applyFont="1" applyFill="1" applyBorder="1" applyAlignment="1">
      <alignment horizontal="left" vertical="top" wrapText="1"/>
    </xf>
    <xf numFmtId="0" fontId="0" fillId="0" borderId="0" xfId="0" applyBorder="1"/>
    <xf numFmtId="3" fontId="5" fillId="0" borderId="14" xfId="0" applyNumberFormat="1" applyFont="1" applyFill="1" applyBorder="1" applyAlignment="1">
      <alignment horizontal="right" wrapText="1"/>
    </xf>
    <xf numFmtId="3" fontId="10" fillId="0" borderId="27" xfId="0" applyNumberFormat="1" applyFont="1" applyFill="1" applyBorder="1" applyAlignment="1">
      <alignment horizontal="right" wrapText="1"/>
    </xf>
    <xf numFmtId="3" fontId="10" fillId="0" borderId="24" xfId="0" applyNumberFormat="1" applyFont="1" applyFill="1" applyBorder="1" applyAlignment="1">
      <alignment horizontal="right" wrapText="1"/>
    </xf>
    <xf numFmtId="165" fontId="10" fillId="0" borderId="24" xfId="0" applyNumberFormat="1" applyFont="1" applyFill="1" applyBorder="1" applyAlignment="1">
      <alignment horizontal="right" wrapText="1"/>
    </xf>
    <xf numFmtId="165" fontId="10" fillId="0" borderId="24" xfId="28" applyNumberFormat="1" applyFont="1" applyBorder="1"/>
    <xf numFmtId="166" fontId="5" fillId="0" borderId="30" xfId="0" applyNumberFormat="1" applyFont="1" applyFill="1" applyBorder="1" applyAlignment="1">
      <alignment horizontal="right" wrapText="1"/>
    </xf>
    <xf numFmtId="165" fontId="5" fillId="0" borderId="30" xfId="0" applyNumberFormat="1" applyFont="1" applyFill="1" applyBorder="1" applyAlignment="1">
      <alignment horizontal="right" wrapText="1"/>
    </xf>
    <xf numFmtId="165" fontId="10" fillId="0" borderId="18" xfId="0" applyNumberFormat="1" applyFont="1" applyFill="1" applyBorder="1" applyAlignment="1">
      <alignment horizontal="right" wrapText="1"/>
    </xf>
    <xf numFmtId="3" fontId="5" fillId="0" borderId="30" xfId="0" applyNumberFormat="1" applyFont="1" applyFill="1" applyBorder="1" applyAlignment="1">
      <alignment horizontal="right" wrapText="1"/>
    </xf>
    <xf numFmtId="0" fontId="6" fillId="0" borderId="34" xfId="0" applyFont="1" applyBorder="1" applyAlignment="1">
      <alignment vertical="top" wrapText="1"/>
    </xf>
    <xf numFmtId="164" fontId="5" fillId="0" borderId="24" xfId="0" applyNumberFormat="1" applyFont="1" applyFill="1" applyBorder="1" applyAlignment="1">
      <alignment horizontal="right" wrapText="1"/>
    </xf>
    <xf numFmtId="164" fontId="5" fillId="0" borderId="17" xfId="0" applyNumberFormat="1" applyFont="1" applyFill="1" applyBorder="1" applyAlignment="1">
      <alignment horizontal="right" wrapText="1"/>
    </xf>
    <xf numFmtId="164" fontId="5" fillId="0" borderId="30" xfId="0" applyNumberFormat="1" applyFont="1" applyFill="1" applyBorder="1" applyAlignment="1">
      <alignment horizontal="right" wrapText="1"/>
    </xf>
    <xf numFmtId="0" fontId="5" fillId="0" borderId="18" xfId="4" applyFont="1" applyFill="1" applyBorder="1" applyAlignment="1">
      <alignment horizontal="left" vertical="top"/>
    </xf>
    <xf numFmtId="167" fontId="5" fillId="0" borderId="24" xfId="29" applyNumberFormat="1" applyFont="1" applyFill="1" applyBorder="1" applyAlignment="1">
      <alignment horizontal="right" vertical="center"/>
    </xf>
    <xf numFmtId="167" fontId="10" fillId="4" borderId="24" xfId="29" applyNumberFormat="1" applyFont="1" applyFill="1" applyBorder="1" applyAlignment="1">
      <alignment horizontal="right" vertical="center"/>
    </xf>
    <xf numFmtId="3" fontId="5" fillId="0" borderId="24" xfId="4" applyNumberFormat="1" applyFont="1" applyBorder="1" applyAlignment="1">
      <alignment horizontal="right" vertical="center"/>
    </xf>
    <xf numFmtId="165" fontId="5" fillId="0" borderId="25" xfId="4" applyNumberFormat="1" applyFont="1" applyBorder="1" applyAlignment="1">
      <alignment horizontal="right" vertical="center"/>
    </xf>
    <xf numFmtId="0" fontId="5" fillId="0" borderId="19" xfId="4" applyFont="1" applyFill="1" applyBorder="1" applyAlignment="1">
      <alignment horizontal="left" vertical="top"/>
    </xf>
    <xf numFmtId="3" fontId="5" fillId="0" borderId="2" xfId="4" applyNumberFormat="1" applyFont="1" applyFill="1" applyBorder="1" applyAlignment="1">
      <alignment horizontal="right"/>
    </xf>
    <xf numFmtId="165" fontId="5" fillId="0" borderId="7" xfId="28" applyNumberFormat="1" applyFont="1" applyFill="1" applyBorder="1" applyAlignment="1">
      <alignment horizontal="right" vertical="center"/>
    </xf>
    <xf numFmtId="3" fontId="5" fillId="0" borderId="2" xfId="4" applyNumberFormat="1" applyFont="1" applyFill="1" applyBorder="1" applyAlignment="1">
      <alignment horizontal="right" vertical="center"/>
    </xf>
    <xf numFmtId="3" fontId="5" fillId="0" borderId="2" xfId="4" applyNumberFormat="1" applyFont="1" applyBorder="1" applyAlignment="1">
      <alignment horizontal="right" vertical="center"/>
    </xf>
    <xf numFmtId="167" fontId="5" fillId="0" borderId="2" xfId="29" applyNumberFormat="1" applyFont="1" applyFill="1" applyBorder="1" applyAlignment="1">
      <alignment horizontal="right"/>
    </xf>
    <xf numFmtId="3" fontId="5" fillId="0" borderId="2" xfId="4" applyNumberFormat="1" applyFont="1" applyBorder="1" applyAlignment="1">
      <alignment horizontal="right"/>
    </xf>
    <xf numFmtId="165" fontId="5" fillId="0" borderId="9" xfId="4" applyNumberFormat="1" applyFont="1" applyFill="1" applyBorder="1" applyAlignment="1">
      <alignment horizontal="right"/>
    </xf>
    <xf numFmtId="165" fontId="5" fillId="0" borderId="15" xfId="4" applyNumberFormat="1" applyFont="1" applyFill="1" applyBorder="1" applyAlignment="1">
      <alignment horizontal="right"/>
    </xf>
    <xf numFmtId="165" fontId="5" fillId="0" borderId="13" xfId="4" applyNumberFormat="1" applyFont="1" applyFill="1" applyBorder="1" applyAlignment="1">
      <alignment horizontal="right"/>
    </xf>
    <xf numFmtId="165" fontId="5" fillId="0" borderId="14" xfId="4" applyNumberFormat="1" applyFont="1" applyFill="1" applyBorder="1" applyAlignment="1">
      <alignment horizontal="right"/>
    </xf>
    <xf numFmtId="0" fontId="5" fillId="0" borderId="13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5" fontId="5" fillId="0" borderId="39" xfId="4" applyNumberFormat="1" applyFont="1" applyBorder="1" applyAlignment="1">
      <alignment horizontal="right" vertical="center"/>
    </xf>
    <xf numFmtId="0" fontId="5" fillId="0" borderId="40" xfId="4" applyFont="1" applyFill="1" applyBorder="1" applyAlignment="1">
      <alignment horizontal="left" vertical="top"/>
    </xf>
    <xf numFmtId="165" fontId="5" fillId="0" borderId="40" xfId="4" applyNumberFormat="1" applyFont="1" applyFill="1" applyBorder="1" applyAlignment="1">
      <alignment horizontal="right"/>
    </xf>
    <xf numFmtId="165" fontId="5" fillId="0" borderId="41" xfId="4" applyNumberFormat="1" applyFont="1" applyFill="1" applyBorder="1" applyAlignment="1">
      <alignment horizontal="right"/>
    </xf>
    <xf numFmtId="165" fontId="5" fillId="0" borderId="43" xfId="4" applyNumberFormat="1" applyFont="1" applyFill="1" applyBorder="1" applyAlignment="1">
      <alignment horizontal="right"/>
    </xf>
    <xf numFmtId="0" fontId="5" fillId="0" borderId="41" xfId="4" applyFont="1" applyBorder="1" applyAlignment="1">
      <alignment horizontal="right"/>
    </xf>
    <xf numFmtId="0" fontId="5" fillId="0" borderId="43" xfId="4" applyFont="1" applyBorder="1" applyAlignment="1">
      <alignment horizontal="right"/>
    </xf>
    <xf numFmtId="167" fontId="10" fillId="0" borderId="44" xfId="29" applyNumberFormat="1" applyFont="1" applyBorder="1" applyAlignment="1">
      <alignment horizontal="right" vertical="center"/>
    </xf>
    <xf numFmtId="167" fontId="5" fillId="0" borderId="41" xfId="29" applyNumberFormat="1" applyFont="1" applyFill="1" applyBorder="1" applyAlignment="1">
      <alignment horizontal="right" vertical="center"/>
    </xf>
    <xf numFmtId="165" fontId="5" fillId="0" borderId="42" xfId="28" applyNumberFormat="1" applyFont="1" applyFill="1" applyBorder="1" applyAlignment="1">
      <alignment horizontal="right" vertical="center"/>
    </xf>
    <xf numFmtId="167" fontId="10" fillId="0" borderId="40" xfId="29" applyNumberFormat="1" applyFont="1" applyBorder="1" applyAlignment="1">
      <alignment horizontal="right" vertical="center"/>
    </xf>
    <xf numFmtId="167" fontId="10" fillId="0" borderId="41" xfId="29" applyNumberFormat="1" applyFont="1" applyBorder="1" applyAlignment="1">
      <alignment horizontal="right" vertical="center"/>
    </xf>
    <xf numFmtId="165" fontId="10" fillId="4" borderId="43" xfId="28" applyNumberFormat="1" applyFont="1" applyFill="1" applyBorder="1" applyAlignment="1">
      <alignment horizontal="right" vertical="center"/>
    </xf>
    <xf numFmtId="3" fontId="5" fillId="0" borderId="44" xfId="4" applyNumberFormat="1" applyFont="1" applyFill="1" applyBorder="1" applyAlignment="1">
      <alignment horizontal="right" vertical="center"/>
    </xf>
    <xf numFmtId="3" fontId="5" fillId="0" borderId="41" xfId="4" applyNumberFormat="1" applyFont="1" applyBorder="1" applyAlignment="1">
      <alignment horizontal="right" vertical="center"/>
    </xf>
    <xf numFmtId="165" fontId="5" fillId="0" borderId="42" xfId="4" applyNumberFormat="1" applyFont="1" applyBorder="1" applyAlignment="1">
      <alignment horizontal="right" vertical="center"/>
    </xf>
    <xf numFmtId="1" fontId="5" fillId="0" borderId="40" xfId="4" applyNumberFormat="1" applyFont="1" applyBorder="1" applyAlignment="1">
      <alignment horizontal="right" vertical="center"/>
    </xf>
    <xf numFmtId="1" fontId="5" fillId="0" borderId="41" xfId="4" applyNumberFormat="1" applyFont="1" applyBorder="1" applyAlignment="1">
      <alignment horizontal="right" vertical="center"/>
    </xf>
    <xf numFmtId="0" fontId="5" fillId="0" borderId="45" xfId="4" applyFont="1" applyFill="1" applyBorder="1" applyAlignment="1">
      <alignment horizontal="left" vertical="top"/>
    </xf>
    <xf numFmtId="165" fontId="5" fillId="0" borderId="48" xfId="4" applyNumberFormat="1" applyFont="1" applyFill="1" applyBorder="1" applyAlignment="1">
      <alignment horizontal="right"/>
    </xf>
    <xf numFmtId="165" fontId="5" fillId="0" borderId="38" xfId="4" applyNumberFormat="1" applyFont="1" applyFill="1" applyBorder="1" applyAlignment="1">
      <alignment horizontal="right"/>
    </xf>
    <xf numFmtId="165" fontId="5" fillId="0" borderId="46" xfId="4" applyNumberFormat="1" applyFont="1" applyFill="1" applyBorder="1" applyAlignment="1">
      <alignment horizontal="right"/>
    </xf>
    <xf numFmtId="165" fontId="5" fillId="0" borderId="45" xfId="4" applyNumberFormat="1" applyFont="1" applyFill="1" applyBorder="1" applyAlignment="1">
      <alignment horizontal="right"/>
    </xf>
    <xf numFmtId="165" fontId="5" fillId="0" borderId="49" xfId="4" applyNumberFormat="1" applyFont="1" applyFill="1" applyBorder="1" applyAlignment="1">
      <alignment horizontal="right"/>
    </xf>
    <xf numFmtId="0" fontId="5" fillId="0" borderId="49" xfId="4" applyFont="1" applyBorder="1" applyAlignment="1">
      <alignment horizontal="right"/>
    </xf>
    <xf numFmtId="0" fontId="5" fillId="0" borderId="46" xfId="4" applyFont="1" applyBorder="1" applyAlignment="1">
      <alignment horizontal="right"/>
    </xf>
    <xf numFmtId="167" fontId="10" fillId="0" borderId="50" xfId="29" applyNumberFormat="1" applyFont="1" applyBorder="1" applyAlignment="1">
      <alignment horizontal="right" vertical="center"/>
    </xf>
    <xf numFmtId="167" fontId="5" fillId="0" borderId="49" xfId="29" applyNumberFormat="1" applyFont="1" applyFill="1" applyBorder="1" applyAlignment="1">
      <alignment horizontal="right" vertical="center"/>
    </xf>
    <xf numFmtId="165" fontId="5" fillId="0" borderId="38" xfId="28" applyNumberFormat="1" applyFont="1" applyFill="1" applyBorder="1" applyAlignment="1">
      <alignment horizontal="right" vertical="center"/>
    </xf>
    <xf numFmtId="167" fontId="10" fillId="0" borderId="45" xfId="29" applyNumberFormat="1" applyFont="1" applyBorder="1" applyAlignment="1">
      <alignment horizontal="right" vertical="center"/>
    </xf>
    <xf numFmtId="167" fontId="10" fillId="0" borderId="49" xfId="29" applyNumberFormat="1" applyFont="1" applyBorder="1" applyAlignment="1">
      <alignment horizontal="right" vertical="center"/>
    </xf>
    <xf numFmtId="165" fontId="10" fillId="4" borderId="46" xfId="28" applyNumberFormat="1" applyFont="1" applyFill="1" applyBorder="1" applyAlignment="1">
      <alignment horizontal="right" vertical="center"/>
    </xf>
    <xf numFmtId="3" fontId="5" fillId="0" borderId="50" xfId="4" applyNumberFormat="1" applyFont="1" applyFill="1" applyBorder="1" applyAlignment="1">
      <alignment horizontal="right" vertical="center"/>
    </xf>
    <xf numFmtId="3" fontId="5" fillId="0" borderId="49" xfId="4" applyNumberFormat="1" applyFont="1" applyBorder="1" applyAlignment="1">
      <alignment horizontal="right" vertical="center"/>
    </xf>
    <xf numFmtId="165" fontId="5" fillId="0" borderId="38" xfId="4" applyNumberFormat="1" applyFont="1" applyBorder="1" applyAlignment="1">
      <alignment horizontal="right" vertical="center"/>
    </xf>
    <xf numFmtId="1" fontId="5" fillId="0" borderId="45" xfId="4" applyNumberFormat="1" applyFont="1" applyBorder="1" applyAlignment="1">
      <alignment horizontal="right" vertical="center"/>
    </xf>
    <xf numFmtId="0" fontId="5" fillId="0" borderId="51" xfId="4" applyFont="1" applyFill="1" applyBorder="1" applyAlignment="1">
      <alignment horizontal="left" vertical="top"/>
    </xf>
    <xf numFmtId="165" fontId="5" fillId="0" borderId="44" xfId="4" applyNumberFormat="1" applyFont="1" applyFill="1" applyBorder="1" applyAlignment="1">
      <alignment horizontal="right"/>
    </xf>
    <xf numFmtId="165" fontId="5" fillId="0" borderId="42" xfId="4" applyNumberFormat="1" applyFont="1" applyFill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165" fontId="5" fillId="4" borderId="43" xfId="28" applyNumberFormat="1" applyFont="1" applyFill="1" applyBorder="1" applyAlignment="1">
      <alignment horizontal="right"/>
    </xf>
    <xf numFmtId="165" fontId="5" fillId="0" borderId="43" xfId="0" applyNumberFormat="1" applyFont="1" applyBorder="1" applyAlignment="1">
      <alignment horizontal="right"/>
    </xf>
    <xf numFmtId="165" fontId="5" fillId="0" borderId="52" xfId="4" applyNumberFormat="1" applyFont="1" applyFill="1" applyBorder="1" applyAlignment="1">
      <alignment horizontal="right"/>
    </xf>
    <xf numFmtId="1" fontId="5" fillId="0" borderId="40" xfId="0" applyNumberFormat="1" applyFont="1" applyFill="1" applyBorder="1" applyAlignment="1">
      <alignment horizontal="right"/>
    </xf>
    <xf numFmtId="165" fontId="5" fillId="4" borderId="43" xfId="0" applyNumberFormat="1" applyFont="1" applyFill="1" applyBorder="1" applyAlignment="1">
      <alignment horizontal="right"/>
    </xf>
    <xf numFmtId="0" fontId="5" fillId="0" borderId="40" xfId="0" applyFont="1" applyFill="1" applyBorder="1" applyAlignment="1">
      <alignment horizontal="right"/>
    </xf>
    <xf numFmtId="0" fontId="5" fillId="0" borderId="41" xfId="0" applyFont="1" applyFill="1" applyBorder="1" applyAlignment="1">
      <alignment horizontal="right"/>
    </xf>
    <xf numFmtId="165" fontId="5" fillId="0" borderId="43" xfId="0" applyNumberFormat="1" applyFont="1" applyFill="1" applyBorder="1" applyAlignment="1">
      <alignment horizontal="right"/>
    </xf>
    <xf numFmtId="0" fontId="5" fillId="0" borderId="51" xfId="4" applyFont="1" applyFill="1" applyBorder="1" applyAlignment="1">
      <alignment horizontal="left" vertical="top" wrapText="1"/>
    </xf>
    <xf numFmtId="165" fontId="5" fillId="0" borderId="51" xfId="4" applyNumberFormat="1" applyFont="1" applyFill="1" applyBorder="1" applyAlignment="1">
      <alignment horizontal="right" wrapText="1"/>
    </xf>
    <xf numFmtId="0" fontId="5" fillId="0" borderId="40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left" vertical="top" wrapText="1"/>
    </xf>
    <xf numFmtId="1" fontId="5" fillId="0" borderId="24" xfId="4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Fill="1"/>
    <xf numFmtId="165" fontId="5" fillId="0" borderId="30" xfId="4" applyNumberFormat="1" applyFont="1" applyFill="1" applyBorder="1" applyAlignment="1">
      <alignment horizontal="right" wrapText="1"/>
    </xf>
    <xf numFmtId="165" fontId="5" fillId="0" borderId="53" xfId="4" applyNumberFormat="1" applyFont="1" applyFill="1" applyBorder="1" applyAlignment="1">
      <alignment horizontal="right" wrapText="1"/>
    </xf>
    <xf numFmtId="0" fontId="12" fillId="2" borderId="3" xfId="4" applyFont="1" applyFill="1" applyBorder="1" applyAlignment="1"/>
    <xf numFmtId="0" fontId="17" fillId="0" borderId="0" xfId="0" applyFont="1"/>
    <xf numFmtId="10" fontId="5" fillId="0" borderId="7" xfId="4" applyNumberFormat="1" applyFont="1" applyFill="1" applyBorder="1" applyAlignment="1">
      <alignment horizontal="right"/>
    </xf>
    <xf numFmtId="3" fontId="5" fillId="0" borderId="8" xfId="4" applyNumberFormat="1" applyFont="1" applyFill="1" applyBorder="1" applyAlignment="1">
      <alignment horizontal="right"/>
    </xf>
    <xf numFmtId="10" fontId="5" fillId="0" borderId="17" xfId="4" applyNumberFormat="1" applyFont="1" applyFill="1" applyBorder="1" applyAlignment="1">
      <alignment horizontal="right"/>
    </xf>
    <xf numFmtId="0" fontId="5" fillId="0" borderId="13" xfId="4" applyFont="1" applyFill="1" applyBorder="1" applyAlignment="1">
      <alignment horizontal="right" wrapText="1"/>
    </xf>
    <xf numFmtId="0" fontId="5" fillId="0" borderId="14" xfId="4" applyFont="1" applyFill="1" applyBorder="1" applyAlignment="1">
      <alignment horizontal="right" wrapText="1"/>
    </xf>
    <xf numFmtId="10" fontId="5" fillId="0" borderId="14" xfId="4" applyNumberFormat="1" applyFont="1" applyFill="1" applyBorder="1" applyAlignment="1">
      <alignment horizontal="right"/>
    </xf>
    <xf numFmtId="0" fontId="17" fillId="0" borderId="0" xfId="0" applyFont="1" applyFill="1"/>
    <xf numFmtId="2" fontId="5" fillId="0" borderId="7" xfId="4" applyNumberFormat="1" applyFont="1" applyFill="1" applyBorder="1" applyAlignment="1">
      <alignment horizontal="right"/>
    </xf>
    <xf numFmtId="2" fontId="5" fillId="0" borderId="17" xfId="4" applyNumberFormat="1" applyFont="1" applyFill="1" applyBorder="1" applyAlignment="1">
      <alignment horizontal="right"/>
    </xf>
    <xf numFmtId="166" fontId="5" fillId="0" borderId="14" xfId="4" applyNumberFormat="1" applyFont="1" applyFill="1" applyBorder="1" applyAlignment="1">
      <alignment horizontal="right"/>
    </xf>
    <xf numFmtId="2" fontId="5" fillId="0" borderId="14" xfId="4" applyNumberFormat="1" applyFont="1" applyFill="1" applyBorder="1" applyAlignment="1">
      <alignment horizontal="right"/>
    </xf>
    <xf numFmtId="165" fontId="5" fillId="0" borderId="7" xfId="4" applyNumberFormat="1" applyFont="1" applyFill="1" applyBorder="1" applyAlignment="1">
      <alignment horizontal="right"/>
    </xf>
    <xf numFmtId="165" fontId="5" fillId="0" borderId="17" xfId="4" applyNumberFormat="1" applyFont="1" applyFill="1" applyBorder="1" applyAlignment="1">
      <alignment horizontal="right"/>
    </xf>
    <xf numFmtId="3" fontId="17" fillId="0" borderId="0" xfId="0" applyNumberFormat="1" applyFont="1"/>
    <xf numFmtId="3" fontId="5" fillId="0" borderId="13" xfId="4" applyNumberFormat="1" applyFont="1" applyFill="1" applyBorder="1" applyAlignment="1">
      <alignment horizontal="right"/>
    </xf>
    <xf numFmtId="0" fontId="5" fillId="0" borderId="0" xfId="0" applyFont="1" applyFill="1"/>
    <xf numFmtId="165" fontId="5" fillId="0" borderId="22" xfId="4" applyNumberFormat="1" applyFont="1" applyFill="1" applyBorder="1" applyAlignment="1">
      <alignment horizontal="right" wrapText="1"/>
    </xf>
    <xf numFmtId="165" fontId="5" fillId="0" borderId="8" xfId="4" applyNumberFormat="1" applyFont="1" applyFill="1" applyBorder="1" applyAlignment="1">
      <alignment horizontal="right" wrapText="1"/>
    </xf>
    <xf numFmtId="165" fontId="5" fillId="0" borderId="17" xfId="4" applyNumberFormat="1" applyFont="1" applyFill="1" applyBorder="1" applyAlignment="1">
      <alignment horizontal="right" wrapText="1"/>
    </xf>
    <xf numFmtId="0" fontId="5" fillId="0" borderId="8" xfId="4" applyFont="1" applyFill="1" applyBorder="1" applyAlignment="1">
      <alignment horizontal="right" wrapText="1"/>
    </xf>
    <xf numFmtId="0" fontId="5" fillId="0" borderId="17" xfId="4" applyFont="1" applyFill="1" applyBorder="1" applyAlignment="1">
      <alignment horizontal="right" wrapText="1"/>
    </xf>
    <xf numFmtId="167" fontId="5" fillId="0" borderId="2" xfId="29" applyNumberFormat="1" applyFont="1" applyFill="1" applyBorder="1" applyAlignment="1">
      <alignment horizontal="right" vertical="center"/>
    </xf>
    <xf numFmtId="3" fontId="5" fillId="0" borderId="37" xfId="4" applyNumberFormat="1" applyFont="1" applyFill="1" applyBorder="1" applyAlignment="1">
      <alignment horizontal="right"/>
    </xf>
    <xf numFmtId="3" fontId="5" fillId="0" borderId="4" xfId="4" applyNumberFormat="1" applyFont="1" applyFill="1" applyBorder="1" applyAlignment="1">
      <alignment horizontal="right"/>
    </xf>
    <xf numFmtId="0" fontId="5" fillId="0" borderId="53" xfId="4" applyFont="1" applyFill="1" applyBorder="1" applyAlignment="1">
      <alignment horizontal="left" vertical="top"/>
    </xf>
    <xf numFmtId="0" fontId="5" fillId="0" borderId="11" xfId="4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18" xfId="4" applyFont="1" applyFill="1" applyBorder="1" applyAlignment="1">
      <alignment horizontal="left" vertical="top" wrapText="1"/>
    </xf>
    <xf numFmtId="0" fontId="5" fillId="0" borderId="19" xfId="4" applyFont="1" applyFill="1" applyBorder="1" applyAlignment="1">
      <alignment horizontal="left" vertical="top" wrapText="1"/>
    </xf>
    <xf numFmtId="0" fontId="5" fillId="0" borderId="30" xfId="4" applyFont="1" applyFill="1" applyBorder="1" applyAlignment="1">
      <alignment horizontal="left" vertical="top" wrapText="1"/>
    </xf>
    <xf numFmtId="0" fontId="5" fillId="0" borderId="20" xfId="4" applyFont="1" applyFill="1" applyBorder="1" applyAlignment="1">
      <alignment horizontal="left" vertical="top" wrapText="1"/>
    </xf>
    <xf numFmtId="0" fontId="5" fillId="0" borderId="32" xfId="4" applyFont="1" applyFill="1" applyBorder="1" applyAlignment="1">
      <alignment horizontal="left" vertical="top" wrapText="1"/>
    </xf>
    <xf numFmtId="165" fontId="10" fillId="0" borderId="19" xfId="4" applyNumberFormat="1" applyFont="1" applyFill="1" applyBorder="1" applyAlignment="1">
      <alignment horizontal="right" wrapText="1"/>
    </xf>
    <xf numFmtId="165" fontId="10" fillId="0" borderId="30" xfId="4" applyNumberFormat="1" applyFont="1" applyFill="1" applyBorder="1" applyAlignment="1">
      <alignment horizontal="right" wrapText="1"/>
    </xf>
    <xf numFmtId="0" fontId="0" fillId="0" borderId="34" xfId="0" applyBorder="1" applyAlignment="1">
      <alignment horizontal="left"/>
    </xf>
    <xf numFmtId="0" fontId="6" fillId="0" borderId="0" xfId="0" applyFont="1" applyFill="1" applyBorder="1"/>
    <xf numFmtId="3" fontId="10" fillId="0" borderId="6" xfId="4" applyNumberFormat="1" applyFont="1" applyFill="1" applyBorder="1" applyAlignment="1">
      <alignment horizontal="right" wrapText="1"/>
    </xf>
    <xf numFmtId="3" fontId="10" fillId="0" borderId="2" xfId="4" applyNumberFormat="1" applyFont="1" applyFill="1" applyBorder="1" applyAlignment="1">
      <alignment horizontal="right" wrapText="1"/>
    </xf>
    <xf numFmtId="165" fontId="10" fillId="0" borderId="7" xfId="4" applyNumberFormat="1" applyFont="1" applyFill="1" applyBorder="1" applyAlignment="1">
      <alignment horizontal="right" wrapText="1"/>
    </xf>
    <xf numFmtId="3" fontId="10" fillId="0" borderId="8" xfId="4" applyNumberFormat="1" applyFont="1" applyFill="1" applyBorder="1" applyAlignment="1">
      <alignment horizontal="right" wrapText="1"/>
    </xf>
    <xf numFmtId="165" fontId="10" fillId="0" borderId="17" xfId="4" applyNumberFormat="1" applyFont="1" applyFill="1" applyBorder="1" applyAlignment="1">
      <alignment horizontal="right" wrapText="1"/>
    </xf>
    <xf numFmtId="3" fontId="10" fillId="0" borderId="22" xfId="4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wrapText="1"/>
    </xf>
    <xf numFmtId="0" fontId="18" fillId="0" borderId="0" xfId="0" applyFont="1"/>
    <xf numFmtId="0" fontId="19" fillId="0" borderId="0" xfId="0" applyFont="1"/>
    <xf numFmtId="0" fontId="18" fillId="0" borderId="0" xfId="0" applyFont="1" applyFill="1"/>
    <xf numFmtId="0" fontId="20" fillId="0" borderId="0" xfId="0" applyFont="1"/>
    <xf numFmtId="0" fontId="21" fillId="0" borderId="0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21" fillId="5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5" fontId="18" fillId="0" borderId="2" xfId="0" applyNumberFormat="1" applyFont="1" applyFill="1" applyBorder="1" applyAlignment="1">
      <alignment horizontal="right"/>
    </xf>
    <xf numFmtId="49" fontId="18" fillId="0" borderId="2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 vertical="center"/>
    </xf>
    <xf numFmtId="5" fontId="23" fillId="0" borderId="2" xfId="0" applyNumberFormat="1" applyFont="1" applyFill="1" applyBorder="1" applyAlignment="1">
      <alignment horizontal="right"/>
    </xf>
    <xf numFmtId="0" fontId="18" fillId="0" borderId="0" xfId="0" applyFont="1" applyAlignment="1">
      <alignment horizontal="left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5" fontId="21" fillId="0" borderId="2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49" fontId="18" fillId="0" borderId="2" xfId="0" applyNumberFormat="1" applyFont="1" applyFill="1" applyBorder="1" applyAlignment="1">
      <alignment horizontal="right" vertical="center"/>
    </xf>
    <xf numFmtId="5" fontId="18" fillId="0" borderId="0" xfId="0" applyNumberFormat="1" applyFont="1"/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5" fontId="21" fillId="0" borderId="2" xfId="0" applyNumberFormat="1" applyFont="1" applyFill="1" applyBorder="1" applyAlignment="1">
      <alignment horizontal="right" vertical="center"/>
    </xf>
    <xf numFmtId="0" fontId="26" fillId="0" borderId="0" xfId="0" applyFont="1"/>
    <xf numFmtId="5" fontId="18" fillId="0" borderId="0" xfId="0" applyNumberFormat="1" applyFont="1" applyFill="1" applyBorder="1"/>
    <xf numFmtId="0" fontId="27" fillId="0" borderId="0" xfId="0" applyFont="1" applyFill="1" applyBorder="1"/>
    <xf numFmtId="5" fontId="23" fillId="0" borderId="2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left" wrapText="1"/>
    </xf>
    <xf numFmtId="0" fontId="24" fillId="0" borderId="0" xfId="0" applyFont="1"/>
    <xf numFmtId="0" fontId="5" fillId="0" borderId="30" xfId="4" applyFont="1" applyFill="1" applyBorder="1" applyAlignment="1">
      <alignment horizontal="left" vertical="top"/>
    </xf>
    <xf numFmtId="165" fontId="5" fillId="0" borderId="23" xfId="4" applyNumberFormat="1" applyFont="1" applyFill="1" applyBorder="1" applyAlignment="1">
      <alignment horizontal="right"/>
    </xf>
    <xf numFmtId="165" fontId="5" fillId="0" borderId="8" xfId="4" applyNumberFormat="1" applyFont="1" applyFill="1" applyBorder="1" applyAlignment="1">
      <alignment horizontal="right"/>
    </xf>
    <xf numFmtId="167" fontId="5" fillId="0" borderId="8" xfId="29" applyNumberFormat="1" applyFont="1" applyFill="1" applyBorder="1" applyAlignment="1">
      <alignment horizontal="right" vertical="center"/>
    </xf>
    <xf numFmtId="3" fontId="5" fillId="0" borderId="8" xfId="4" applyNumberFormat="1" applyFont="1" applyBorder="1" applyAlignment="1">
      <alignment horizontal="right" vertical="center"/>
    </xf>
    <xf numFmtId="165" fontId="5" fillId="0" borderId="56" xfId="4" applyNumberFormat="1" applyFont="1" applyFill="1" applyBorder="1" applyAlignment="1">
      <alignment horizontal="right"/>
    </xf>
    <xf numFmtId="165" fontId="5" fillId="0" borderId="43" xfId="4" applyNumberFormat="1" applyFont="1" applyBorder="1" applyAlignment="1">
      <alignment horizontal="right" vertical="center"/>
    </xf>
    <xf numFmtId="0" fontId="5" fillId="0" borderId="27" xfId="4" applyFont="1" applyFill="1" applyBorder="1" applyAlignment="1">
      <alignment horizontal="left" vertical="top"/>
    </xf>
    <xf numFmtId="0" fontId="5" fillId="0" borderId="31" xfId="4" applyFont="1" applyFill="1" applyBorder="1" applyAlignment="1">
      <alignment horizontal="left" vertical="top"/>
    </xf>
    <xf numFmtId="0" fontId="5" fillId="0" borderId="15" xfId="4" applyFont="1" applyFill="1" applyBorder="1" applyAlignment="1">
      <alignment horizontal="left" vertical="top"/>
    </xf>
    <xf numFmtId="0" fontId="5" fillId="0" borderId="38" xfId="4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left" vertical="top" wrapText="1"/>
    </xf>
    <xf numFmtId="0" fontId="5" fillId="0" borderId="47" xfId="4" applyFont="1" applyFill="1" applyBorder="1" applyAlignment="1">
      <alignment horizontal="left" vertical="top" wrapText="1"/>
    </xf>
    <xf numFmtId="0" fontId="5" fillId="0" borderId="20" xfId="4" applyFont="1" applyFill="1" applyBorder="1" applyAlignment="1">
      <alignment horizontal="left" vertical="top"/>
    </xf>
    <xf numFmtId="0" fontId="5" fillId="0" borderId="6" xfId="4" applyFont="1" applyFill="1" applyBorder="1" applyAlignment="1">
      <alignment horizontal="left" vertical="top"/>
    </xf>
    <xf numFmtId="0" fontId="5" fillId="0" borderId="22" xfId="4" applyFont="1" applyFill="1" applyBorder="1" applyAlignment="1">
      <alignment horizontal="left" vertical="top"/>
    </xf>
    <xf numFmtId="0" fontId="5" fillId="0" borderId="57" xfId="4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left" vertical="top" wrapText="1"/>
    </xf>
    <xf numFmtId="0" fontId="5" fillId="0" borderId="53" xfId="4" applyFont="1" applyFill="1" applyBorder="1" applyAlignment="1">
      <alignment horizontal="left" vertical="top" wrapText="1"/>
    </xf>
    <xf numFmtId="10" fontId="5" fillId="0" borderId="58" xfId="4" applyNumberFormat="1" applyFont="1" applyFill="1" applyBorder="1" applyAlignment="1">
      <alignment horizontal="right" wrapText="1"/>
    </xf>
    <xf numFmtId="10" fontId="5" fillId="0" borderId="59" xfId="4" applyNumberFormat="1" applyFont="1" applyFill="1" applyBorder="1" applyAlignment="1">
      <alignment horizontal="right" wrapText="1"/>
    </xf>
    <xf numFmtId="10" fontId="5" fillId="0" borderId="33" xfId="4" applyNumberFormat="1" applyFont="1" applyFill="1" applyBorder="1" applyAlignment="1">
      <alignment horizontal="right" wrapText="1"/>
    </xf>
    <xf numFmtId="2" fontId="5" fillId="0" borderId="58" xfId="4" applyNumberFormat="1" applyFont="1" applyFill="1" applyBorder="1" applyAlignment="1">
      <alignment horizontal="right" wrapText="1"/>
    </xf>
    <xf numFmtId="2" fontId="5" fillId="0" borderId="59" xfId="4" applyNumberFormat="1" applyFont="1" applyFill="1" applyBorder="1" applyAlignment="1">
      <alignment horizontal="right" wrapText="1"/>
    </xf>
    <xf numFmtId="2" fontId="5" fillId="0" borderId="33" xfId="4" applyNumberFormat="1" applyFont="1" applyFill="1" applyBorder="1" applyAlignment="1">
      <alignment horizontal="right" wrapText="1"/>
    </xf>
    <xf numFmtId="165" fontId="5" fillId="0" borderId="58" xfId="4" applyNumberFormat="1" applyFont="1" applyFill="1" applyBorder="1" applyAlignment="1">
      <alignment horizontal="right" wrapText="1"/>
    </xf>
    <xf numFmtId="165" fontId="5" fillId="0" borderId="59" xfId="4" applyNumberFormat="1" applyFont="1" applyFill="1" applyBorder="1" applyAlignment="1">
      <alignment horizontal="right" wrapText="1"/>
    </xf>
    <xf numFmtId="165" fontId="5" fillId="0" borderId="60" xfId="4" applyNumberFormat="1" applyFont="1" applyFill="1" applyBorder="1" applyAlignment="1">
      <alignment horizontal="right" wrapText="1"/>
    </xf>
    <xf numFmtId="165" fontId="5" fillId="0" borderId="61" xfId="4" applyNumberFormat="1" applyFont="1" applyFill="1" applyBorder="1" applyAlignment="1">
      <alignment horizontal="right" wrapText="1"/>
    </xf>
    <xf numFmtId="165" fontId="5" fillId="0" borderId="62" xfId="4" applyNumberFormat="1" applyFont="1" applyFill="1" applyBorder="1" applyAlignment="1">
      <alignment horizontal="right" wrapText="1"/>
    </xf>
    <xf numFmtId="165" fontId="5" fillId="0" borderId="33" xfId="4" applyNumberFormat="1" applyFont="1" applyFill="1" applyBorder="1" applyAlignment="1">
      <alignment horizontal="right" wrapText="1"/>
    </xf>
    <xf numFmtId="38" fontId="12" fillId="2" borderId="11" xfId="0" applyNumberFormat="1" applyFont="1" applyFill="1" applyBorder="1" applyAlignment="1">
      <alignment horizontal="left" vertical="top"/>
    </xf>
    <xf numFmtId="38" fontId="12" fillId="2" borderId="3" xfId="0" applyNumberFormat="1" applyFont="1" applyFill="1" applyBorder="1" applyAlignment="1">
      <alignment horizontal="left" vertical="top"/>
    </xf>
    <xf numFmtId="0" fontId="8" fillId="2" borderId="3" xfId="4" applyFont="1" applyFill="1" applyBorder="1" applyAlignment="1">
      <alignment horizontal="left"/>
    </xf>
    <xf numFmtId="0" fontId="24" fillId="0" borderId="11" xfId="0" applyFont="1" applyBorder="1" applyAlignment="1">
      <alignment horizontal="left" wrapText="1"/>
    </xf>
    <xf numFmtId="0" fontId="24" fillId="0" borderId="3" xfId="0" applyFont="1" applyBorder="1" applyAlignment="1">
      <alignment horizontal="left" wrapText="1"/>
    </xf>
    <xf numFmtId="0" fontId="24" fillId="0" borderId="55" xfId="0" applyFont="1" applyBorder="1" applyAlignment="1">
      <alignment horizontal="left" wrapText="1"/>
    </xf>
    <xf numFmtId="0" fontId="21" fillId="0" borderId="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24" fillId="0" borderId="36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54" xfId="0" applyFont="1" applyBorder="1" applyAlignment="1">
      <alignment horizontal="left" wrapText="1"/>
    </xf>
    <xf numFmtId="0" fontId="18" fillId="0" borderId="0" xfId="0" applyFont="1" applyAlignment="1">
      <alignment horizontal="left" vertical="center"/>
    </xf>
    <xf numFmtId="0" fontId="28" fillId="0" borderId="16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23" xfId="0" applyFont="1" applyBorder="1" applyAlignment="1">
      <alignment horizontal="left"/>
    </xf>
    <xf numFmtId="0" fontId="24" fillId="0" borderId="3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24" fillId="0" borderId="55" xfId="0" applyFont="1" applyBorder="1" applyAlignment="1">
      <alignment horizontal="left"/>
    </xf>
    <xf numFmtId="10" fontId="5" fillId="0" borderId="26" xfId="4" applyNumberFormat="1" applyFont="1" applyFill="1" applyBorder="1" applyAlignment="1">
      <alignment horizontal="right" wrapText="1"/>
    </xf>
    <xf numFmtId="10" fontId="5" fillId="0" borderId="5" xfId="4" applyNumberFormat="1" applyFont="1" applyFill="1" applyBorder="1" applyAlignment="1">
      <alignment horizontal="right" wrapText="1"/>
    </xf>
    <xf numFmtId="10" fontId="5" fillId="0" borderId="29" xfId="4" applyNumberFormat="1" applyFont="1" applyFill="1" applyBorder="1" applyAlignment="1">
      <alignment horizontal="right" wrapText="1"/>
    </xf>
    <xf numFmtId="2" fontId="5" fillId="0" borderId="26" xfId="4" applyNumberFormat="1" applyFont="1" applyFill="1" applyBorder="1" applyAlignment="1">
      <alignment horizontal="right" wrapText="1"/>
    </xf>
    <xf numFmtId="2" fontId="5" fillId="0" borderId="5" xfId="4" applyNumberFormat="1" applyFont="1" applyFill="1" applyBorder="1" applyAlignment="1">
      <alignment horizontal="right" wrapText="1"/>
    </xf>
    <xf numFmtId="2" fontId="5" fillId="0" borderId="29" xfId="4" applyNumberFormat="1" applyFont="1" applyFill="1" applyBorder="1" applyAlignment="1">
      <alignment horizontal="right" wrapText="1"/>
    </xf>
    <xf numFmtId="165" fontId="5" fillId="0" borderId="26" xfId="4" applyNumberFormat="1" applyFont="1" applyFill="1" applyBorder="1" applyAlignment="1">
      <alignment horizontal="right" wrapText="1"/>
    </xf>
    <xf numFmtId="165" fontId="5" fillId="0" borderId="5" xfId="4" applyNumberFormat="1" applyFont="1" applyFill="1" applyBorder="1" applyAlignment="1">
      <alignment horizontal="right" wrapText="1"/>
    </xf>
    <xf numFmtId="165" fontId="5" fillId="0" borderId="21" xfId="4" applyNumberFormat="1" applyFont="1" applyFill="1" applyBorder="1" applyAlignment="1">
      <alignment horizontal="right" wrapText="1"/>
    </xf>
    <xf numFmtId="165" fontId="5" fillId="0" borderId="29" xfId="4" applyNumberFormat="1" applyFont="1" applyFill="1" applyBorder="1" applyAlignment="1">
      <alignment horizontal="right" wrapText="1"/>
    </xf>
    <xf numFmtId="165" fontId="5" fillId="0" borderId="47" xfId="4" applyNumberFormat="1" applyFont="1" applyFill="1" applyBorder="1" applyAlignment="1">
      <alignment horizontal="right" wrapText="1"/>
    </xf>
    <xf numFmtId="165" fontId="5" fillId="0" borderId="56" xfId="4" applyNumberFormat="1" applyFont="1" applyFill="1" applyBorder="1" applyAlignment="1">
      <alignment horizontal="right" wrapText="1"/>
    </xf>
    <xf numFmtId="165" fontId="5" fillId="0" borderId="28" xfId="28" applyNumberFormat="1" applyFont="1" applyFill="1" applyBorder="1" applyAlignment="1">
      <alignment horizontal="right" vertical="center"/>
    </xf>
    <xf numFmtId="165" fontId="5" fillId="0" borderId="1" xfId="28" applyNumberFormat="1" applyFont="1" applyFill="1" applyBorder="1" applyAlignment="1">
      <alignment horizontal="right" vertical="center"/>
    </xf>
    <xf numFmtId="165" fontId="5" fillId="0" borderId="1" xfId="28" applyNumberFormat="1" applyFont="1" applyFill="1" applyBorder="1" applyAlignment="1">
      <alignment horizontal="right"/>
    </xf>
    <xf numFmtId="165" fontId="5" fillId="0" borderId="16" xfId="4" applyNumberFormat="1" applyFont="1" applyFill="1" applyBorder="1" applyAlignment="1">
      <alignment horizontal="right"/>
    </xf>
    <xf numFmtId="167" fontId="5" fillId="0" borderId="37" xfId="29" applyNumberFormat="1" applyFont="1" applyFill="1" applyBorder="1" applyAlignment="1">
      <alignment horizontal="right" vertical="center"/>
    </xf>
    <xf numFmtId="167" fontId="10" fillId="0" borderId="4" xfId="29" applyNumberFormat="1" applyFont="1" applyBorder="1" applyAlignment="1">
      <alignment horizontal="right"/>
    </xf>
    <xf numFmtId="167" fontId="10" fillId="0" borderId="23" xfId="29" applyNumberFormat="1" applyFont="1" applyBorder="1" applyAlignment="1">
      <alignment horizontal="right" vertical="center"/>
    </xf>
    <xf numFmtId="167" fontId="5" fillId="0" borderId="27" xfId="29" applyNumberFormat="1" applyFont="1" applyFill="1" applyBorder="1" applyAlignment="1">
      <alignment horizontal="right" vertical="center"/>
    </xf>
    <xf numFmtId="165" fontId="5" fillId="0" borderId="25" xfId="28" applyNumberFormat="1" applyFont="1" applyFill="1" applyBorder="1" applyAlignment="1">
      <alignment horizontal="right" vertical="center"/>
    </xf>
    <xf numFmtId="165" fontId="5" fillId="0" borderId="7" xfId="28" applyNumberFormat="1" applyFont="1" applyFill="1" applyBorder="1" applyAlignment="1">
      <alignment horizontal="right"/>
    </xf>
    <xf numFmtId="3" fontId="5" fillId="0" borderId="28" xfId="4" applyNumberFormat="1" applyFont="1" applyFill="1" applyBorder="1" applyAlignment="1">
      <alignment horizontal="right"/>
    </xf>
    <xf numFmtId="165" fontId="5" fillId="0" borderId="1" xfId="4" applyNumberFormat="1" applyFont="1" applyBorder="1" applyAlignment="1">
      <alignment horizontal="right"/>
    </xf>
    <xf numFmtId="165" fontId="5" fillId="0" borderId="16" xfId="28" applyNumberFormat="1" applyFont="1" applyFill="1" applyBorder="1" applyAlignment="1">
      <alignment horizontal="right" vertical="center"/>
    </xf>
    <xf numFmtId="3" fontId="5" fillId="0" borderId="37" xfId="4" applyNumberFormat="1" applyFont="1" applyFill="1" applyBorder="1" applyAlignment="1">
      <alignment horizontal="right" vertical="center"/>
    </xf>
    <xf numFmtId="3" fontId="5" fillId="0" borderId="4" xfId="4" applyNumberFormat="1" applyFont="1" applyFill="1" applyBorder="1" applyAlignment="1">
      <alignment horizontal="right" vertical="center"/>
    </xf>
    <xf numFmtId="3" fontId="5" fillId="0" borderId="23" xfId="4" applyNumberFormat="1" applyFont="1" applyFill="1" applyBorder="1" applyAlignment="1">
      <alignment horizontal="right" vertical="center"/>
    </xf>
    <xf numFmtId="167" fontId="10" fillId="4" borderId="27" xfId="29" applyNumberFormat="1" applyFont="1" applyFill="1" applyBorder="1" applyAlignment="1">
      <alignment horizontal="right" vertical="center"/>
    </xf>
    <xf numFmtId="165" fontId="10" fillId="4" borderId="25" xfId="28" applyNumberFormat="1" applyFont="1" applyFill="1" applyBorder="1" applyAlignment="1">
      <alignment horizontal="right" vertical="center"/>
    </xf>
    <xf numFmtId="3" fontId="5" fillId="0" borderId="6" xfId="4" applyNumberFormat="1" applyFont="1" applyFill="1" applyBorder="1" applyAlignment="1">
      <alignment horizontal="right" vertical="center"/>
    </xf>
    <xf numFmtId="165" fontId="10" fillId="4" borderId="7" xfId="28" applyNumberFormat="1" applyFont="1" applyFill="1" applyBorder="1" applyAlignment="1">
      <alignment horizontal="right" vertical="center"/>
    </xf>
    <xf numFmtId="167" fontId="5" fillId="0" borderId="6" xfId="29" applyNumberFormat="1" applyFont="1" applyFill="1" applyBorder="1" applyAlignment="1">
      <alignment horizontal="right"/>
    </xf>
    <xf numFmtId="165" fontId="10" fillId="4" borderId="7" xfId="28" applyNumberFormat="1" applyFont="1" applyFill="1" applyBorder="1" applyAlignment="1">
      <alignment horizontal="right"/>
    </xf>
    <xf numFmtId="167" fontId="10" fillId="0" borderId="15" xfId="29" applyNumberFormat="1" applyFont="1" applyBorder="1" applyAlignment="1">
      <alignment horizontal="right" vertical="center"/>
    </xf>
    <xf numFmtId="167" fontId="10" fillId="0" borderId="13" xfId="29" applyNumberFormat="1" applyFont="1" applyBorder="1" applyAlignment="1">
      <alignment horizontal="right" vertical="center"/>
    </xf>
    <xf numFmtId="165" fontId="10" fillId="4" borderId="14" xfId="28" applyNumberFormat="1" applyFont="1" applyFill="1" applyBorder="1" applyAlignment="1">
      <alignment horizontal="right" vertical="center"/>
    </xf>
    <xf numFmtId="165" fontId="5" fillId="0" borderId="28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5" fontId="5" fillId="0" borderId="16" xfId="4" applyNumberFormat="1" applyFont="1" applyBorder="1" applyAlignment="1">
      <alignment horizontal="right" vertical="center"/>
    </xf>
    <xf numFmtId="1" fontId="5" fillId="0" borderId="27" xfId="4" applyNumberFormat="1" applyFont="1" applyBorder="1" applyAlignment="1">
      <alignment horizontal="right" vertical="center"/>
    </xf>
    <xf numFmtId="167" fontId="5" fillId="0" borderId="6" xfId="29" applyNumberFormat="1" applyFont="1" applyFill="1" applyBorder="1" applyAlignment="1">
      <alignment horizontal="right" vertical="center"/>
    </xf>
    <xf numFmtId="1" fontId="5" fillId="0" borderId="15" xfId="4" applyNumberFormat="1" applyFont="1" applyBorder="1" applyAlignment="1">
      <alignment horizontal="right" vertical="center"/>
    </xf>
    <xf numFmtId="1" fontId="5" fillId="0" borderId="13" xfId="4" applyNumberFormat="1" applyFont="1" applyBorder="1" applyAlignment="1">
      <alignment horizontal="right" vertical="center"/>
    </xf>
    <xf numFmtId="165" fontId="5" fillId="0" borderId="14" xfId="4" applyNumberFormat="1" applyFont="1" applyBorder="1" applyAlignment="1">
      <alignment horizontal="right" vertical="center"/>
    </xf>
  </cellXfs>
  <cellStyles count="30">
    <cellStyle name="Comma" xfId="29" builtinId="3"/>
    <cellStyle name="Comma 2" xfId="6"/>
    <cellStyle name="Comma 2 2" xfId="14"/>
    <cellStyle name="Comma 2 2 2" xfId="25"/>
    <cellStyle name="Comma 2 3" xfId="19"/>
    <cellStyle name="Normal" xfId="0" builtinId="0"/>
    <cellStyle name="Normal 2" xfId="2"/>
    <cellStyle name="Normal 2 2" xfId="4"/>
    <cellStyle name="Normal 2 3" xfId="11"/>
    <cellStyle name="Normal 3" xfId="1"/>
    <cellStyle name="Normal 3 2" xfId="3"/>
    <cellStyle name="Normal 3 2 2" xfId="12"/>
    <cellStyle name="Normal 3 2 2 2" xfId="23"/>
    <cellStyle name="Normal 3 2 3" xfId="17"/>
    <cellStyle name="Normal 3 3" xfId="10"/>
    <cellStyle name="Normal 3 3 2" xfId="22"/>
    <cellStyle name="Normal 3 4" xfId="8"/>
    <cellStyle name="Normal 3 4 2" xfId="21"/>
    <cellStyle name="Normal 3 5" xfId="16"/>
    <cellStyle name="Normal 4" xfId="5"/>
    <cellStyle name="Normal 4 2" xfId="13"/>
    <cellStyle name="Normal 4 2 2" xfId="24"/>
    <cellStyle name="Normal 4 3" xfId="18"/>
    <cellStyle name="Normal 5" xfId="9"/>
    <cellStyle name="Normal 7" xfId="27"/>
    <cellStyle name="Percent" xfId="28" builtinId="5"/>
    <cellStyle name="Percent 2" xfId="7"/>
    <cellStyle name="Percent 2 2" xfId="15"/>
    <cellStyle name="Percent 2 2 2" xfId="26"/>
    <cellStyle name="Percent 2 3" xfId="2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ider%2021%20AUG18%20submission%20Final-%20log%209009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PS\Foster%20Care%20Redesign\Rider%2025\Rider%2021%20-%20February%202018%20Submission\Rider%2021%20-%20February%202018%20Submission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A"/>
      <sheetName val="Section B"/>
      <sheetName val="Section A Appendix"/>
      <sheetName val="Section B Appendix"/>
    </sheetNames>
    <sheetDataSet>
      <sheetData sheetId="0" refreshError="1"/>
      <sheetData sheetId="1" refreshError="1"/>
      <sheetData sheetId="2">
        <row r="3">
          <cell r="F3">
            <v>3.7291612813833201</v>
          </cell>
          <cell r="I3">
            <v>3.6153776303974201</v>
          </cell>
          <cell r="L3">
            <v>3.5745679353156099</v>
          </cell>
          <cell r="O3">
            <v>3.6454849498327802</v>
          </cell>
          <cell r="R3">
            <v>3.6861474716876801</v>
          </cell>
          <cell r="U3">
            <v>3.6894667670956398</v>
          </cell>
          <cell r="X3">
            <v>4.0902148833833101</v>
          </cell>
        </row>
        <row r="4">
          <cell r="F4">
            <v>3.7253339102968388</v>
          </cell>
          <cell r="I4">
            <v>3.6190360568168023</v>
          </cell>
          <cell r="L4">
            <v>3.5668089862106216</v>
          </cell>
          <cell r="O4">
            <v>3.6062823313746173</v>
          </cell>
          <cell r="R4">
            <v>3.540876692221596</v>
          </cell>
          <cell r="U4">
            <v>3.6584163599999999</v>
          </cell>
          <cell r="X4">
            <v>4.1040599999999996</v>
          </cell>
        </row>
        <row r="5">
          <cell r="F5">
            <v>3.7810772544062798</v>
          </cell>
          <cell r="I5">
            <v>3.57127175328952</v>
          </cell>
          <cell r="L5">
            <v>3.6833718950539098</v>
          </cell>
          <cell r="O5">
            <v>4.2253848118310797</v>
          </cell>
          <cell r="R5">
            <v>4.2524082516118797</v>
          </cell>
          <cell r="U5">
            <v>4.1845493562231804</v>
          </cell>
          <cell r="X5">
            <v>3.8315746337465399</v>
          </cell>
        </row>
        <row r="6">
          <cell r="F6">
            <v>5.0999999999999997E-2</v>
          </cell>
          <cell r="I6">
            <v>4.5999999999999999E-2</v>
          </cell>
          <cell r="L6">
            <v>5.7000000000000002E-2</v>
          </cell>
          <cell r="O6">
            <v>6.3E-2</v>
          </cell>
          <cell r="R6">
            <v>3.7999999999999999E-2</v>
          </cell>
          <cell r="U6">
            <v>5.9957173447537475E-2</v>
          </cell>
          <cell r="X6">
            <v>4.4934172867773327E-2</v>
          </cell>
        </row>
        <row r="7">
          <cell r="F7">
            <v>5.0481333646395871E-2</v>
          </cell>
          <cell r="I7">
            <v>4.5161960132890366E-2</v>
          </cell>
          <cell r="L7">
            <v>5.6846576711644177E-2</v>
          </cell>
          <cell r="O7">
            <v>6.0999999999999999E-2</v>
          </cell>
          <cell r="R7">
            <v>3.7999999999999999E-2</v>
          </cell>
          <cell r="U7">
            <v>6.0923731388635674E-2</v>
          </cell>
          <cell r="X7">
            <v>4.570300637716368E-2</v>
          </cell>
        </row>
        <row r="8">
          <cell r="F8">
            <v>6.2E-2</v>
          </cell>
          <cell r="I8">
            <v>5.2999999999999999E-2</v>
          </cell>
          <cell r="L8">
            <v>6.5000000000000002E-2</v>
          </cell>
          <cell r="O8">
            <v>8.6999999999999994E-2</v>
          </cell>
          <cell r="R8">
            <v>3.5000000000000003E-2</v>
          </cell>
          <cell r="U8">
            <v>4.4917257683215132E-2</v>
          </cell>
          <cell r="X8">
            <v>3.2338308457711441E-2</v>
          </cell>
        </row>
        <row r="9">
          <cell r="F9">
            <v>0.59626679071931155</v>
          </cell>
          <cell r="I9">
            <v>0.58599999999999997</v>
          </cell>
          <cell r="L9">
            <v>0.58574158108430896</v>
          </cell>
          <cell r="O9">
            <v>0.58410151359963602</v>
          </cell>
          <cell r="R9">
            <v>0.58848978197757196</v>
          </cell>
          <cell r="U9">
            <v>0.59053938356164404</v>
          </cell>
          <cell r="X9">
            <v>0.56434764798252202</v>
          </cell>
        </row>
        <row r="10">
          <cell r="F10">
            <v>0.59673428995546762</v>
          </cell>
          <cell r="I10">
            <v>0.59131822534312162</v>
          </cell>
          <cell r="L10">
            <v>0.59158177974245629</v>
          </cell>
          <cell r="O10">
            <v>0.59318001586042823</v>
          </cell>
          <cell r="R10">
            <v>0.5990246875952453</v>
          </cell>
          <cell r="U10">
            <v>0.59345821160565959</v>
          </cell>
          <cell r="X10">
            <v>0.56656346749226005</v>
          </cell>
        </row>
        <row r="11">
          <cell r="F11">
            <v>0.58899999999999997</v>
          </cell>
          <cell r="I11">
            <v>0.505</v>
          </cell>
          <cell r="L11">
            <v>0.45300000000000001</v>
          </cell>
          <cell r="O11">
            <v>0.45808636748518206</v>
          </cell>
          <cell r="R11">
            <v>0.44</v>
          </cell>
          <cell r="U11">
            <v>0.54900000000000004</v>
          </cell>
          <cell r="X11">
            <v>0.52374670184696603</v>
          </cell>
        </row>
        <row r="12">
          <cell r="F12">
            <v>0.3678963110667996</v>
          </cell>
          <cell r="I12">
            <v>0.34989635027325838</v>
          </cell>
          <cell r="L12">
            <v>0.34866718426501037</v>
          </cell>
          <cell r="O12">
            <v>0.34906802227063666</v>
          </cell>
          <cell r="R12">
            <v>0.35695476622388672</v>
          </cell>
          <cell r="U12">
            <v>0.36689615605278258</v>
          </cell>
          <cell r="X12">
            <v>0.3614317019722425</v>
          </cell>
        </row>
        <row r="13">
          <cell r="F13">
            <v>0.368473231989425</v>
          </cell>
          <cell r="I13">
            <v>0.35367982809562182</v>
          </cell>
          <cell r="L13">
            <v>0.35576789918293866</v>
          </cell>
          <cell r="O13">
            <v>0.35700363825363823</v>
          </cell>
          <cell r="R13">
            <v>0.36394790952707334</v>
          </cell>
          <cell r="U13">
            <v>0.37166349634902129</v>
          </cell>
          <cell r="X13">
            <v>0.36774493112521284</v>
          </cell>
        </row>
        <row r="14">
          <cell r="F14">
            <v>0.35838779956427014</v>
          </cell>
          <cell r="I14">
            <v>0.29503407984420643</v>
          </cell>
          <cell r="L14">
            <v>0.24753451676528598</v>
          </cell>
          <cell r="O14">
            <v>0.24116607773851589</v>
          </cell>
          <cell r="R14">
            <v>0.24903846153846154</v>
          </cell>
          <cell r="U14">
            <v>0.29832303618711387</v>
          </cell>
          <cell r="X14">
            <v>0.25520833333333331</v>
          </cell>
        </row>
        <row r="15">
          <cell r="F15">
            <v>0.41855682951146561</v>
          </cell>
          <cell r="I15">
            <v>0.42961241284000251</v>
          </cell>
          <cell r="L15">
            <v>0.42753623188405798</v>
          </cell>
          <cell r="O15">
            <v>0.43700072621641251</v>
          </cell>
          <cell r="R15">
            <v>0.42805313359471003</v>
          </cell>
          <cell r="U15">
            <v>0.43178427997705104</v>
          </cell>
          <cell r="X15">
            <v>0.45872899926953981</v>
          </cell>
        </row>
        <row r="16">
          <cell r="F16">
            <v>0.41592861863846664</v>
          </cell>
          <cell r="I16">
            <v>0.42264302981466562</v>
          </cell>
          <cell r="L16">
            <v>0.41967871485943775</v>
          </cell>
          <cell r="O16">
            <v>0.4287941787941788</v>
          </cell>
          <cell r="R16">
            <v>0.42258084615863917</v>
          </cell>
          <cell r="U16">
            <v>0.42928146284592256</v>
          </cell>
          <cell r="X16">
            <v>0.45550224423463859</v>
          </cell>
        </row>
        <row r="17">
          <cell r="F17">
            <v>0.46187363834422657</v>
          </cell>
          <cell r="I17">
            <v>0.53067185978578379</v>
          </cell>
          <cell r="L17">
            <v>0.53944773175542404</v>
          </cell>
          <cell r="O17">
            <v>0.54858657243816256</v>
          </cell>
          <cell r="R17">
            <v>0.51249999999999996</v>
          </cell>
          <cell r="U17">
            <v>0.46778464254192409</v>
          </cell>
          <cell r="X17">
            <v>0.51302083333333337</v>
          </cell>
        </row>
        <row r="18">
          <cell r="F18">
            <v>0.2132976071784646</v>
          </cell>
          <cell r="I18">
            <v>0.22049123688673911</v>
          </cell>
          <cell r="L18">
            <v>0.22379658385093168</v>
          </cell>
          <cell r="O18">
            <v>0.21393125151295087</v>
          </cell>
          <cell r="R18">
            <v>0.21499210018140325</v>
          </cell>
          <cell r="U18">
            <v>0.20131956397016637</v>
          </cell>
          <cell r="X18">
            <v>0.17983929875821766</v>
          </cell>
        </row>
        <row r="19">
          <cell r="F19">
            <v>0.21533377395902181</v>
          </cell>
          <cell r="I19">
            <v>0.22367714208971259</v>
          </cell>
          <cell r="L19">
            <v>0.22455338595762359</v>
          </cell>
          <cell r="O19">
            <v>0.21420218295218296</v>
          </cell>
          <cell r="R19">
            <v>0.21347124431428749</v>
          </cell>
          <cell r="U19">
            <v>0.19905504080505615</v>
          </cell>
          <cell r="X19">
            <v>0.17675282464014858</v>
          </cell>
        </row>
        <row r="20">
          <cell r="F20">
            <v>0.17973856209150327</v>
          </cell>
          <cell r="I20">
            <v>0.17429406037000975</v>
          </cell>
          <cell r="L20">
            <v>0.21301775147928995</v>
          </cell>
          <cell r="O20">
            <v>0.21024734982332155</v>
          </cell>
          <cell r="R20">
            <v>0.23846153846153847</v>
          </cell>
          <cell r="U20">
            <v>0.23389232127096204</v>
          </cell>
          <cell r="X20">
            <v>0.23177083333333334</v>
          </cell>
        </row>
        <row r="21">
          <cell r="F21">
            <v>7.7438781887392796E-2</v>
          </cell>
          <cell r="I21">
            <v>7.5999999999999998E-2</v>
          </cell>
          <cell r="L21">
            <v>7.3797678275290199E-2</v>
          </cell>
          <cell r="O21">
            <v>6.6080528644229197E-2</v>
          </cell>
          <cell r="R21">
            <v>6.7574872959238794E-2</v>
          </cell>
          <cell r="U21">
            <v>6.3761955366631207E-2</v>
          </cell>
          <cell r="X21">
            <v>6.09491986882E-2</v>
          </cell>
        </row>
        <row r="22">
          <cell r="F22">
            <v>7.6983361466120101E-2</v>
          </cell>
          <cell r="I22">
            <v>7.5420709986488102E-2</v>
          </cell>
          <cell r="L22">
            <v>7.3846348884381297E-2</v>
          </cell>
          <cell r="O22">
            <v>6.6394279877425896E-2</v>
          </cell>
          <cell r="R22">
            <v>6.5385503231763606E-2</v>
          </cell>
          <cell r="U22">
            <v>6.1620821231277399E-2</v>
          </cell>
          <cell r="X22">
            <v>5.8939613208788301E-2</v>
          </cell>
        </row>
        <row r="23">
          <cell r="F23">
            <v>8.4896347482724593E-2</v>
          </cell>
          <cell r="I23">
            <v>8.8652482269503494E-2</v>
          </cell>
          <cell r="L23">
            <v>7.3104693140794194E-2</v>
          </cell>
          <cell r="O23">
            <v>6.1779242174629302E-2</v>
          </cell>
          <cell r="R23">
            <v>0.1</v>
          </cell>
          <cell r="U23">
            <v>9.3576526566217302E-2</v>
          </cell>
          <cell r="X23">
            <v>9.2805005213764294E-2</v>
          </cell>
        </row>
        <row r="24">
          <cell r="F24">
            <v>20.366334999999999</v>
          </cell>
          <cell r="I24">
            <v>20.587</v>
          </cell>
          <cell r="L24">
            <v>20.3</v>
          </cell>
          <cell r="O24">
            <v>20.8</v>
          </cell>
          <cell r="R24">
            <v>20.8</v>
          </cell>
          <cell r="U24">
            <v>19.820935314417799</v>
          </cell>
          <cell r="X24">
            <v>19.057657475685701</v>
          </cell>
        </row>
        <row r="25">
          <cell r="F25">
            <v>20.469186819762477</v>
          </cell>
          <cell r="I25">
            <v>20.655330426237565</v>
          </cell>
          <cell r="L25">
            <v>20.301632498101746</v>
          </cell>
          <cell r="O25">
            <v>20.8</v>
          </cell>
          <cell r="R25">
            <v>20.7</v>
          </cell>
          <cell r="U25">
            <v>19.750442016874008</v>
          </cell>
          <cell r="X25">
            <v>18.916622190751394</v>
          </cell>
        </row>
        <row r="26">
          <cell r="F26">
            <v>18.7</v>
          </cell>
          <cell r="I26">
            <v>19.600000000000001</v>
          </cell>
          <cell r="L26">
            <v>19.8</v>
          </cell>
          <cell r="O26">
            <v>20.336894001643387</v>
          </cell>
          <cell r="R26">
            <v>22.732679540538001</v>
          </cell>
          <cell r="U26">
            <v>20.802594947988915</v>
          </cell>
          <cell r="X26">
            <v>21.348818718380301</v>
          </cell>
        </row>
        <row r="27">
          <cell r="F27">
            <v>0.60299999999999998</v>
          </cell>
          <cell r="I27">
            <v>0.59799999999999998</v>
          </cell>
          <cell r="L27">
            <v>0.61899999999999999</v>
          </cell>
          <cell r="O27">
            <v>0.65300000000000002</v>
          </cell>
          <cell r="R27">
            <v>0.67700000000000005</v>
          </cell>
          <cell r="U27">
            <v>0.66981271198938208</v>
          </cell>
          <cell r="X27">
            <v>0.66703448275862065</v>
          </cell>
        </row>
        <row r="28">
          <cell r="F28">
            <v>0.60420185810810811</v>
          </cell>
          <cell r="I28">
            <v>0.60395408163265307</v>
          </cell>
          <cell r="L28">
            <v>0.62527075812274369</v>
          </cell>
          <cell r="O28">
            <v>0.66100000000000003</v>
          </cell>
          <cell r="R28">
            <v>0.68500000000000005</v>
          </cell>
          <cell r="U28">
            <v>0.67610702550461588</v>
          </cell>
          <cell r="X28">
            <v>0.67291877074015294</v>
          </cell>
        </row>
        <row r="29">
          <cell r="F29">
            <v>0.57999999999999996</v>
          </cell>
          <cell r="I29">
            <v>0.50700000000000001</v>
          </cell>
          <cell r="L29">
            <v>0.53100000000000003</v>
          </cell>
          <cell r="O29">
            <v>0.53500000000000003</v>
          </cell>
          <cell r="R29">
            <v>0.56100000000000005</v>
          </cell>
          <cell r="U29">
            <v>0.56666666666666665</v>
          </cell>
          <cell r="X29">
            <v>0.53918495297805646</v>
          </cell>
        </row>
        <row r="30">
          <cell r="F30">
            <v>0.54944400317712472</v>
          </cell>
          <cell r="I30">
            <v>0.54867586721372619</v>
          </cell>
          <cell r="L30">
            <v>0.5452786377708978</v>
          </cell>
          <cell r="O30">
            <v>0.6022934109938114</v>
          </cell>
          <cell r="R30">
            <v>0.60578947368421054</v>
          </cell>
          <cell r="U30">
            <v>0.61043285238623757</v>
          </cell>
          <cell r="X30">
            <v>0.64810000000000001</v>
          </cell>
        </row>
        <row r="31">
          <cell r="F31">
            <v>0.54579911560328487</v>
          </cell>
          <cell r="I31">
            <v>0.54219745222929938</v>
          </cell>
          <cell r="L31">
            <v>0.53620474406991259</v>
          </cell>
          <cell r="O31">
            <v>0.59202998619057012</v>
          </cell>
          <cell r="R31">
            <v>0.60418236623963828</v>
          </cell>
          <cell r="U31">
            <v>0.60710700662517569</v>
          </cell>
          <cell r="X31">
            <v>0.64839999999999998</v>
          </cell>
        </row>
        <row r="32">
          <cell r="F32">
            <v>0.6097560975609756</v>
          </cell>
          <cell r="I32">
            <v>0.6449704142011834</v>
          </cell>
          <cell r="L32">
            <v>0.66574585635359118</v>
          </cell>
          <cell r="O32">
            <v>0.7247058823529412</v>
          </cell>
          <cell r="R32">
            <v>0.62755102040816324</v>
          </cell>
          <cell r="U32">
            <v>0.65023474178403751</v>
          </cell>
          <cell r="X32">
            <v>0.64470000000000005</v>
          </cell>
        </row>
        <row r="33">
          <cell r="F33">
            <v>0.26085263772629941</v>
          </cell>
          <cell r="I33">
            <v>0.25471921275488479</v>
          </cell>
          <cell r="L33">
            <v>0.252</v>
          </cell>
          <cell r="O33">
            <v>0.25800000000000001</v>
          </cell>
          <cell r="R33">
            <v>0.25416683814148699</v>
          </cell>
          <cell r="U33">
            <v>0.18366201400000001</v>
          </cell>
          <cell r="X33">
            <v>0.14704582299999999</v>
          </cell>
        </row>
        <row r="34">
          <cell r="F34">
            <v>0.26614398474333845</v>
          </cell>
          <cell r="I34">
            <v>0.2575585594881849</v>
          </cell>
          <cell r="L34">
            <v>0.25023395096387796</v>
          </cell>
          <cell r="O34">
            <v>0.25325032045412926</v>
          </cell>
          <cell r="R34">
            <v>0.25043790702896923</v>
          </cell>
          <cell r="U34">
            <v>0.18</v>
          </cell>
          <cell r="X34">
            <v>0.14870189890865454</v>
          </cell>
        </row>
        <row r="35">
          <cell r="F35">
            <v>0.20107719928186699</v>
          </cell>
          <cell r="I35">
            <v>0.22323462414578599</v>
          </cell>
          <cell r="L35">
            <v>0.27</v>
          </cell>
          <cell r="O35">
            <v>0.308</v>
          </cell>
          <cell r="R35">
            <v>0.29498525073746301</v>
          </cell>
          <cell r="U35">
            <v>0.221</v>
          </cell>
          <cell r="X35">
            <v>0.13100000000000001</v>
          </cell>
        </row>
        <row r="36">
          <cell r="F36">
            <v>1414.3333333333333</v>
          </cell>
          <cell r="I36">
            <v>1418.5</v>
          </cell>
          <cell r="L36">
            <v>1448</v>
          </cell>
          <cell r="O36">
            <v>1429</v>
          </cell>
          <cell r="R36">
            <v>1590</v>
          </cell>
          <cell r="U36">
            <v>1655.3333333333333</v>
          </cell>
          <cell r="X36">
            <v>1714.3333333333333</v>
          </cell>
        </row>
        <row r="37">
          <cell r="F37">
            <v>1321.5833333333333</v>
          </cell>
          <cell r="I37">
            <v>1316.5</v>
          </cell>
          <cell r="L37">
            <v>1352.8333333333333</v>
          </cell>
          <cell r="O37">
            <v>1329.5833333333333</v>
          </cell>
          <cell r="R37">
            <v>1492.4166666666667</v>
          </cell>
          <cell r="U37">
            <v>1583.1666666666667</v>
          </cell>
          <cell r="X37">
            <v>1631</v>
          </cell>
        </row>
        <row r="38">
          <cell r="F38">
            <v>92.75</v>
          </cell>
          <cell r="I38">
            <v>102</v>
          </cell>
          <cell r="L38">
            <v>95</v>
          </cell>
          <cell r="O38">
            <v>100</v>
          </cell>
          <cell r="R38">
            <v>98</v>
          </cell>
          <cell r="U38">
            <v>72.166666666666671</v>
          </cell>
          <cell r="X38">
            <v>83.333333333333329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A"/>
      <sheetName val="Section B"/>
      <sheetName val="Section C-E"/>
      <sheetName val="Section A Appendix"/>
      <sheetName val="Section B Appendix"/>
    </sheetNames>
    <sheetDataSet>
      <sheetData sheetId="0"/>
      <sheetData sheetId="1"/>
      <sheetData sheetId="2"/>
      <sheetData sheetId="3"/>
      <sheetData sheetId="4">
        <row r="15">
          <cell r="F15" t="str">
            <v>n/a</v>
          </cell>
          <cell r="I15">
            <v>0.65982218458933106</v>
          </cell>
          <cell r="L15">
            <v>0.63725150654568119</v>
          </cell>
          <cell r="O15">
            <v>0.63758723828514452</v>
          </cell>
          <cell r="R15">
            <v>0.63413406214039125</v>
          </cell>
          <cell r="U15">
            <v>0.62854376987968474</v>
          </cell>
        </row>
        <row r="16">
          <cell r="F16" t="str">
            <v>n/a</v>
          </cell>
          <cell r="I16">
            <v>0.65134365134365135</v>
          </cell>
          <cell r="L16">
            <v>0.62917265914767995</v>
          </cell>
          <cell r="O16">
            <v>0.62707375963860112</v>
          </cell>
          <cell r="R16">
            <v>0.62373577749683939</v>
          </cell>
          <cell r="U16">
            <v>0.61944696282864908</v>
          </cell>
        </row>
        <row r="17">
          <cell r="F17" t="str">
            <v>n/a</v>
          </cell>
          <cell r="I17">
            <v>0.75274261603375525</v>
          </cell>
          <cell r="L17">
            <v>0.72430668841761825</v>
          </cell>
          <cell r="O17">
            <v>0.45161290322580644</v>
          </cell>
          <cell r="R17">
            <v>0.19354838709677419</v>
          </cell>
          <cell r="U17">
            <v>0.15789473684210525</v>
          </cell>
        </row>
        <row r="18">
          <cell r="F18" t="str">
            <v>n/a</v>
          </cell>
          <cell r="I18" t="str">
            <v>n/a</v>
          </cell>
          <cell r="L18" t="str">
            <v>n/a</v>
          </cell>
          <cell r="O18">
            <v>0.75334448160535117</v>
          </cell>
          <cell r="R18">
            <v>0.74253430185633573</v>
          </cell>
          <cell r="U18">
            <v>0.72794723825226715</v>
          </cell>
        </row>
        <row r="19">
          <cell r="F19" t="str">
            <v>n/a</v>
          </cell>
          <cell r="I19" t="str">
            <v>n/a</v>
          </cell>
          <cell r="L19" t="str">
            <v>n/a</v>
          </cell>
          <cell r="O19">
            <v>0.90365944734876769</v>
          </cell>
          <cell r="R19">
            <v>0.93100000000000005</v>
          </cell>
          <cell r="U19">
            <v>0.90758547008547008</v>
          </cell>
        </row>
        <row r="20">
          <cell r="F20" t="str">
            <v>n/a</v>
          </cell>
          <cell r="I20" t="str">
            <v>n/a</v>
          </cell>
          <cell r="L20" t="str">
            <v>n/a</v>
          </cell>
          <cell r="O20">
            <v>0.82973805855161786</v>
          </cell>
          <cell r="R20">
            <v>0.88500000000000001</v>
          </cell>
          <cell r="U20">
            <v>0.88718577559779277</v>
          </cell>
        </row>
        <row r="21">
          <cell r="F21" t="str">
            <v>n/a</v>
          </cell>
          <cell r="I21" t="str">
            <v>n/a</v>
          </cell>
          <cell r="L21" t="str">
            <v>n/a</v>
          </cell>
          <cell r="O21">
            <v>0.35323383084577115</v>
          </cell>
          <cell r="R21">
            <v>0.33100000000000002</v>
          </cell>
          <cell r="U21">
            <v>0.44257425742574258</v>
          </cell>
        </row>
        <row r="22">
          <cell r="F22" t="str">
            <v>n/a</v>
          </cell>
          <cell r="I22" t="str">
            <v>n/a</v>
          </cell>
          <cell r="L22" t="str">
            <v>n/a</v>
          </cell>
          <cell r="O22">
            <v>0.55721393034825872</v>
          </cell>
          <cell r="R22">
            <v>0.36699999999999999</v>
          </cell>
          <cell r="U22">
            <v>0.50297029702970297</v>
          </cell>
        </row>
        <row r="27">
          <cell r="F27" t="str">
            <v>n/a</v>
          </cell>
          <cell r="I27" t="str">
            <v>n/a</v>
          </cell>
          <cell r="L27" t="str">
            <v>n/a</v>
          </cell>
          <cell r="O27">
            <v>0.48888888888888887</v>
          </cell>
          <cell r="R27">
            <v>0.872</v>
          </cell>
          <cell r="U27" t="str">
            <v>n/a</v>
          </cell>
        </row>
        <row r="28">
          <cell r="F28" t="str">
            <v>n/a</v>
          </cell>
          <cell r="I28" t="str">
            <v>n/a</v>
          </cell>
          <cell r="L28" t="str">
            <v>n/a</v>
          </cell>
          <cell r="O28">
            <v>0.33575581395348836</v>
          </cell>
          <cell r="R28">
            <v>0.374</v>
          </cell>
          <cell r="U28">
            <v>0.45487804878048782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42" sqref="H42"/>
    </sheetView>
  </sheetViews>
  <sheetFormatPr defaultColWidth="9.140625" defaultRowHeight="12.75" x14ac:dyDescent="0.2"/>
  <cols>
    <col min="1" max="1" width="12.28515625" style="1" customWidth="1"/>
    <col min="2" max="2" width="41" style="5" bestFit="1" customWidth="1"/>
    <col min="3" max="3" width="19.85546875" style="5" customWidth="1"/>
    <col min="4" max="6" width="11" style="5" customWidth="1"/>
    <col min="7" max="10" width="12" style="5" customWidth="1"/>
    <col min="11" max="16384" width="9.140625" style="5"/>
  </cols>
  <sheetData>
    <row r="1" spans="1:15" ht="15" x14ac:dyDescent="0.2">
      <c r="A1" s="333" t="s">
        <v>73</v>
      </c>
      <c r="B1" s="334"/>
      <c r="C1" s="334"/>
      <c r="D1" s="334"/>
      <c r="E1" s="334"/>
      <c r="F1" s="334"/>
      <c r="G1" s="334"/>
      <c r="H1" s="334"/>
      <c r="I1" s="334"/>
      <c r="J1" s="334"/>
      <c r="K1" s="9"/>
      <c r="L1" s="9"/>
      <c r="M1" s="9"/>
      <c r="N1" s="9"/>
      <c r="O1" s="9"/>
    </row>
    <row r="2" spans="1:15" x14ac:dyDescent="0.2">
      <c r="A2" s="58" t="s">
        <v>12</v>
      </c>
      <c r="B2" s="59" t="s">
        <v>63</v>
      </c>
      <c r="C2" s="59" t="s">
        <v>23</v>
      </c>
      <c r="D2" s="73" t="s">
        <v>21</v>
      </c>
      <c r="E2" s="73" t="s">
        <v>22</v>
      </c>
      <c r="F2" s="73" t="s">
        <v>18</v>
      </c>
      <c r="G2" s="73" t="s">
        <v>20</v>
      </c>
      <c r="H2" s="73" t="s">
        <v>66</v>
      </c>
      <c r="I2" s="73" t="s">
        <v>50</v>
      </c>
      <c r="J2" s="73" t="s">
        <v>67</v>
      </c>
      <c r="K2" s="9"/>
      <c r="L2" s="9"/>
      <c r="M2" s="9"/>
      <c r="N2" s="9"/>
      <c r="O2" s="9"/>
    </row>
    <row r="3" spans="1:15" x14ac:dyDescent="0.2">
      <c r="A3" s="32" t="s">
        <v>0</v>
      </c>
      <c r="B3" s="56" t="s">
        <v>54</v>
      </c>
      <c r="C3" s="56" t="s">
        <v>43</v>
      </c>
      <c r="D3" s="81">
        <f>'[1]Section A Appendix'!F3</f>
        <v>3.7291612813833201</v>
      </c>
      <c r="E3" s="81">
        <f>'[1]Section A Appendix'!I3</f>
        <v>3.6153776303974201</v>
      </c>
      <c r="F3" s="81">
        <f>'[1]Section A Appendix'!L3</f>
        <v>3.5745679353156099</v>
      </c>
      <c r="G3" s="81">
        <f>'[1]Section A Appendix'!O3</f>
        <v>3.6454849498327802</v>
      </c>
      <c r="H3" s="81">
        <f>'[1]Section A Appendix'!R3</f>
        <v>3.6861474716876801</v>
      </c>
      <c r="I3" s="81">
        <f>'[1]Section A Appendix'!U3</f>
        <v>3.6894667670956398</v>
      </c>
      <c r="J3" s="81">
        <f>'[1]Section A Appendix'!X3</f>
        <v>4.0902148833833101</v>
      </c>
      <c r="K3" s="9"/>
      <c r="L3" s="9"/>
      <c r="M3" s="9"/>
      <c r="N3" s="9"/>
      <c r="O3" s="9"/>
    </row>
    <row r="4" spans="1:15" x14ac:dyDescent="0.2">
      <c r="A4" s="32" t="s">
        <v>0</v>
      </c>
      <c r="B4" s="56" t="s">
        <v>54</v>
      </c>
      <c r="C4" s="33" t="s">
        <v>101</v>
      </c>
      <c r="D4" s="82">
        <f>'[1]Section A Appendix'!F4</f>
        <v>3.7253339102968388</v>
      </c>
      <c r="E4" s="83">
        <f>'[1]Section A Appendix'!I4</f>
        <v>3.6190360568168023</v>
      </c>
      <c r="F4" s="83">
        <f>'[1]Section A Appendix'!L4</f>
        <v>3.5668089862106216</v>
      </c>
      <c r="G4" s="76">
        <f>'[1]Section A Appendix'!O4</f>
        <v>3.6062823313746173</v>
      </c>
      <c r="H4" s="81">
        <f>'[1]Section A Appendix'!R4</f>
        <v>3.540876692221596</v>
      </c>
      <c r="I4" s="81">
        <f>'[1]Section A Appendix'!U4</f>
        <v>3.6584163599999999</v>
      </c>
      <c r="J4" s="81">
        <f>'[1]Section A Appendix'!X4</f>
        <v>4.1040599999999996</v>
      </c>
    </row>
    <row r="5" spans="1:15" ht="13.5" thickBot="1" x14ac:dyDescent="0.25">
      <c r="A5" s="70" t="s">
        <v>0</v>
      </c>
      <c r="B5" s="120" t="s">
        <v>54</v>
      </c>
      <c r="C5" s="120" t="s">
        <v>75</v>
      </c>
      <c r="D5" s="135">
        <f>'[1]Section A Appendix'!F5</f>
        <v>3.7810772544062798</v>
      </c>
      <c r="E5" s="135">
        <f>'[1]Section A Appendix'!I5</f>
        <v>3.57127175328952</v>
      </c>
      <c r="F5" s="135">
        <f>'[1]Section A Appendix'!L5</f>
        <v>3.6833718950539098</v>
      </c>
      <c r="G5" s="135">
        <f>'[1]Section A Appendix'!O5</f>
        <v>4.2253848118310797</v>
      </c>
      <c r="H5" s="135">
        <f>'[1]Section A Appendix'!R5</f>
        <v>4.2524082516118797</v>
      </c>
      <c r="I5" s="135">
        <f>'[1]Section A Appendix'!U5</f>
        <v>4.1845493562231804</v>
      </c>
      <c r="J5" s="135">
        <f>'[1]Section A Appendix'!X5</f>
        <v>3.8315746337465399</v>
      </c>
    </row>
    <row r="6" spans="1:15" x14ac:dyDescent="0.2">
      <c r="A6" s="69" t="s">
        <v>55</v>
      </c>
      <c r="B6" s="72" t="s">
        <v>1</v>
      </c>
      <c r="C6" s="72" t="s">
        <v>43</v>
      </c>
      <c r="D6" s="29">
        <f>'[1]Section A Appendix'!F6</f>
        <v>5.0999999999999997E-2</v>
      </c>
      <c r="E6" s="29">
        <f>'[1]Section A Appendix'!I6</f>
        <v>4.5999999999999999E-2</v>
      </c>
      <c r="F6" s="29">
        <f>'[1]Section A Appendix'!L6</f>
        <v>5.7000000000000002E-2</v>
      </c>
      <c r="G6" s="29">
        <f>'[1]Section A Appendix'!O6</f>
        <v>6.3E-2</v>
      </c>
      <c r="H6" s="29">
        <f>'[1]Section A Appendix'!R6</f>
        <v>3.7999999999999999E-2</v>
      </c>
      <c r="I6" s="29">
        <f>'[1]Section A Appendix'!U6</f>
        <v>5.9957173447537475E-2</v>
      </c>
      <c r="J6" s="29">
        <f>'[1]Section A Appendix'!X6</f>
        <v>4.4934172867773327E-2</v>
      </c>
    </row>
    <row r="7" spans="1:15" x14ac:dyDescent="0.2">
      <c r="A7" s="32" t="s">
        <v>55</v>
      </c>
      <c r="B7" s="56" t="s">
        <v>1</v>
      </c>
      <c r="C7" s="33" t="s">
        <v>101</v>
      </c>
      <c r="D7" s="26">
        <f>'[1]Section A Appendix'!F7</f>
        <v>5.0481333646395871E-2</v>
      </c>
      <c r="E7" s="26">
        <f>'[1]Section A Appendix'!I7</f>
        <v>4.5161960132890366E-2</v>
      </c>
      <c r="F7" s="26">
        <f>'[1]Section A Appendix'!L7</f>
        <v>5.6846576711644177E-2</v>
      </c>
      <c r="G7" s="26">
        <f>'[1]Section A Appendix'!O7</f>
        <v>6.0999999999999999E-2</v>
      </c>
      <c r="H7" s="74">
        <f>'[1]Section A Appendix'!R7</f>
        <v>3.7999999999999999E-2</v>
      </c>
      <c r="I7" s="74">
        <f>'[1]Section A Appendix'!U7</f>
        <v>6.0923731388635674E-2</v>
      </c>
      <c r="J7" s="74">
        <f>'[1]Section A Appendix'!X7</f>
        <v>4.570300637716368E-2</v>
      </c>
    </row>
    <row r="8" spans="1:15" ht="13.5" thickBot="1" x14ac:dyDescent="0.25">
      <c r="A8" s="70" t="s">
        <v>55</v>
      </c>
      <c r="B8" s="120" t="s">
        <v>1</v>
      </c>
      <c r="C8" s="120" t="s">
        <v>75</v>
      </c>
      <c r="D8" s="136">
        <f>'[1]Section A Appendix'!F8</f>
        <v>6.2E-2</v>
      </c>
      <c r="E8" s="136">
        <f>'[1]Section A Appendix'!I8</f>
        <v>5.2999999999999999E-2</v>
      </c>
      <c r="F8" s="136">
        <f>'[1]Section A Appendix'!L8</f>
        <v>6.5000000000000002E-2</v>
      </c>
      <c r="G8" s="136">
        <f>'[1]Section A Appendix'!O8</f>
        <v>8.6999999999999994E-2</v>
      </c>
      <c r="H8" s="136">
        <f>'[1]Section A Appendix'!R8</f>
        <v>3.5000000000000003E-2</v>
      </c>
      <c r="I8" s="136">
        <f>'[1]Section A Appendix'!U8</f>
        <v>4.4917257683215132E-2</v>
      </c>
      <c r="J8" s="136">
        <f>'[1]Section A Appendix'!X8</f>
        <v>3.2338308457711441E-2</v>
      </c>
    </row>
    <row r="9" spans="1:15" x14ac:dyDescent="0.2">
      <c r="A9" s="30" t="s">
        <v>3</v>
      </c>
      <c r="B9" s="4" t="s">
        <v>2</v>
      </c>
      <c r="C9" s="4" t="s">
        <v>43</v>
      </c>
      <c r="D9" s="29">
        <f>'[1]Section A Appendix'!F9</f>
        <v>0.59626679071931155</v>
      </c>
      <c r="E9" s="29">
        <f>'[1]Section A Appendix'!I9</f>
        <v>0.58599999999999997</v>
      </c>
      <c r="F9" s="29">
        <f>'[1]Section A Appendix'!L9</f>
        <v>0.58574158108430896</v>
      </c>
      <c r="G9" s="29">
        <f>'[1]Section A Appendix'!O9</f>
        <v>0.58410151359963602</v>
      </c>
      <c r="H9" s="29">
        <f>'[1]Section A Appendix'!R9</f>
        <v>0.58848978197757196</v>
      </c>
      <c r="I9" s="29">
        <f>'[1]Section A Appendix'!U9</f>
        <v>0.59053938356164404</v>
      </c>
      <c r="J9" s="29">
        <f>'[1]Section A Appendix'!X9</f>
        <v>0.56434764798252202</v>
      </c>
    </row>
    <row r="10" spans="1:15" x14ac:dyDescent="0.2">
      <c r="A10" s="10" t="s">
        <v>3</v>
      </c>
      <c r="B10" s="15" t="s">
        <v>2</v>
      </c>
      <c r="C10" s="33" t="s">
        <v>101</v>
      </c>
      <c r="D10" s="26">
        <f>'[1]Section A Appendix'!F10</f>
        <v>0.59673428995546762</v>
      </c>
      <c r="E10" s="26">
        <f>'[1]Section A Appendix'!I10</f>
        <v>0.59131822534312162</v>
      </c>
      <c r="F10" s="26">
        <f>'[1]Section A Appendix'!L10</f>
        <v>0.59158177974245629</v>
      </c>
      <c r="G10" s="26">
        <f>'[1]Section A Appendix'!O10</f>
        <v>0.59318001586042823</v>
      </c>
      <c r="H10" s="26">
        <f>'[1]Section A Appendix'!R10</f>
        <v>0.5990246875952453</v>
      </c>
      <c r="I10" s="26">
        <f>'[1]Section A Appendix'!U10</f>
        <v>0.59345821160565959</v>
      </c>
      <c r="J10" s="26">
        <f>'[1]Section A Appendix'!X10</f>
        <v>0.56656346749226005</v>
      </c>
    </row>
    <row r="11" spans="1:15" ht="13.5" thickBot="1" x14ac:dyDescent="0.25">
      <c r="A11" s="23" t="s">
        <v>3</v>
      </c>
      <c r="B11" s="24" t="s">
        <v>2</v>
      </c>
      <c r="C11" s="24" t="s">
        <v>75</v>
      </c>
      <c r="D11" s="136">
        <f>'[1]Section A Appendix'!F11</f>
        <v>0.58899999999999997</v>
      </c>
      <c r="E11" s="136">
        <f>'[1]Section A Appendix'!I11</f>
        <v>0.505</v>
      </c>
      <c r="F11" s="136">
        <f>'[1]Section A Appendix'!L11</f>
        <v>0.45300000000000001</v>
      </c>
      <c r="G11" s="136">
        <f>'[1]Section A Appendix'!O11</f>
        <v>0.45808636748518206</v>
      </c>
      <c r="H11" s="136">
        <f>'[1]Section A Appendix'!R11</f>
        <v>0.44</v>
      </c>
      <c r="I11" s="136">
        <f>'[1]Section A Appendix'!U11</f>
        <v>0.54900000000000004</v>
      </c>
      <c r="J11" s="136">
        <f>'[1]Section A Appendix'!X11</f>
        <v>0.52374670184696603</v>
      </c>
    </row>
    <row r="12" spans="1:15" x14ac:dyDescent="0.2">
      <c r="A12" s="30" t="s">
        <v>4</v>
      </c>
      <c r="B12" s="128" t="s">
        <v>56</v>
      </c>
      <c r="C12" s="4" t="s">
        <v>43</v>
      </c>
      <c r="D12" s="29">
        <f>'[1]Section A Appendix'!F12</f>
        <v>0.3678963110667996</v>
      </c>
      <c r="E12" s="29">
        <f>'[1]Section A Appendix'!I12</f>
        <v>0.34989635027325838</v>
      </c>
      <c r="F12" s="29">
        <f>'[1]Section A Appendix'!L12</f>
        <v>0.34866718426501037</v>
      </c>
      <c r="G12" s="29">
        <f>'[1]Section A Appendix'!O12</f>
        <v>0.34906802227063666</v>
      </c>
      <c r="H12" s="29">
        <f>'[1]Section A Appendix'!R12</f>
        <v>0.35695476622388672</v>
      </c>
      <c r="I12" s="29">
        <f>'[1]Section A Appendix'!U12</f>
        <v>0.36689615605278258</v>
      </c>
      <c r="J12" s="29">
        <f>'[1]Section A Appendix'!X12</f>
        <v>0.3614317019722425</v>
      </c>
    </row>
    <row r="13" spans="1:15" x14ac:dyDescent="0.2">
      <c r="A13" s="10" t="s">
        <v>4</v>
      </c>
      <c r="B13" s="6" t="s">
        <v>56</v>
      </c>
      <c r="C13" s="33" t="s">
        <v>101</v>
      </c>
      <c r="D13" s="26">
        <f>'[1]Section A Appendix'!F13</f>
        <v>0.368473231989425</v>
      </c>
      <c r="E13" s="26">
        <f>'[1]Section A Appendix'!I13</f>
        <v>0.35367982809562182</v>
      </c>
      <c r="F13" s="26">
        <f>'[1]Section A Appendix'!L13</f>
        <v>0.35576789918293866</v>
      </c>
      <c r="G13" s="26">
        <f>'[1]Section A Appendix'!O13</f>
        <v>0.35700363825363823</v>
      </c>
      <c r="H13" s="26">
        <f>'[1]Section A Appendix'!R13</f>
        <v>0.36394790952707334</v>
      </c>
      <c r="I13" s="26">
        <f>'[1]Section A Appendix'!U13</f>
        <v>0.37166349634902129</v>
      </c>
      <c r="J13" s="26">
        <f>'[1]Section A Appendix'!X13</f>
        <v>0.36774493112521284</v>
      </c>
    </row>
    <row r="14" spans="1:15" ht="13.5" thickBot="1" x14ac:dyDescent="0.25">
      <c r="A14" s="23" t="s">
        <v>4</v>
      </c>
      <c r="B14" s="123" t="s">
        <v>56</v>
      </c>
      <c r="C14" s="24" t="s">
        <v>75</v>
      </c>
      <c r="D14" s="136">
        <f>'[1]Section A Appendix'!F14</f>
        <v>0.35838779956427014</v>
      </c>
      <c r="E14" s="136">
        <f>'[1]Section A Appendix'!I14</f>
        <v>0.29503407984420643</v>
      </c>
      <c r="F14" s="136">
        <f>'[1]Section A Appendix'!L14</f>
        <v>0.24753451676528598</v>
      </c>
      <c r="G14" s="136">
        <f>'[1]Section A Appendix'!O14</f>
        <v>0.24116607773851589</v>
      </c>
      <c r="H14" s="136">
        <f>'[1]Section A Appendix'!R14</f>
        <v>0.24903846153846154</v>
      </c>
      <c r="I14" s="136">
        <f>'[1]Section A Appendix'!U14</f>
        <v>0.29832303618711387</v>
      </c>
      <c r="J14" s="136">
        <f>'[1]Section A Appendix'!X14</f>
        <v>0.25520833333333331</v>
      </c>
    </row>
    <row r="15" spans="1:15" x14ac:dyDescent="0.2">
      <c r="A15" s="30" t="s">
        <v>6</v>
      </c>
      <c r="B15" s="4" t="s">
        <v>57</v>
      </c>
      <c r="C15" s="4" t="s">
        <v>43</v>
      </c>
      <c r="D15" s="29">
        <f>'[1]Section A Appendix'!F15</f>
        <v>0.41855682951146561</v>
      </c>
      <c r="E15" s="29">
        <f>'[1]Section A Appendix'!I15</f>
        <v>0.42961241284000251</v>
      </c>
      <c r="F15" s="29">
        <f>'[1]Section A Appendix'!L15</f>
        <v>0.42753623188405798</v>
      </c>
      <c r="G15" s="29">
        <f>'[1]Section A Appendix'!O15</f>
        <v>0.43700072621641251</v>
      </c>
      <c r="H15" s="29">
        <f>'[1]Section A Appendix'!R15</f>
        <v>0.42805313359471003</v>
      </c>
      <c r="I15" s="29">
        <f>'[1]Section A Appendix'!U15</f>
        <v>0.43178427997705104</v>
      </c>
      <c r="J15" s="29">
        <f>'[1]Section A Appendix'!X15</f>
        <v>0.45872899926953981</v>
      </c>
    </row>
    <row r="16" spans="1:15" x14ac:dyDescent="0.2">
      <c r="A16" s="17" t="s">
        <v>6</v>
      </c>
      <c r="B16" s="18" t="s">
        <v>57</v>
      </c>
      <c r="C16" s="33" t="s">
        <v>101</v>
      </c>
      <c r="D16" s="26">
        <f>'[1]Section A Appendix'!F16</f>
        <v>0.41592861863846664</v>
      </c>
      <c r="E16" s="26">
        <f>'[1]Section A Appendix'!I16</f>
        <v>0.42264302981466562</v>
      </c>
      <c r="F16" s="26">
        <f>'[1]Section A Appendix'!L16</f>
        <v>0.41967871485943775</v>
      </c>
      <c r="G16" s="26">
        <f>'[1]Section A Appendix'!O16</f>
        <v>0.4287941787941788</v>
      </c>
      <c r="H16" s="26">
        <f>'[1]Section A Appendix'!R16</f>
        <v>0.42258084615863917</v>
      </c>
      <c r="I16" s="26">
        <f>'[1]Section A Appendix'!U16</f>
        <v>0.42928146284592256</v>
      </c>
      <c r="J16" s="26">
        <f>'[1]Section A Appendix'!X16</f>
        <v>0.45550224423463859</v>
      </c>
    </row>
    <row r="17" spans="1:10" ht="13.5" thickBot="1" x14ac:dyDescent="0.25">
      <c r="A17" s="125" t="s">
        <v>6</v>
      </c>
      <c r="B17" s="126" t="s">
        <v>57</v>
      </c>
      <c r="C17" s="24" t="s">
        <v>75</v>
      </c>
      <c r="D17" s="136">
        <f>'[1]Section A Appendix'!F17</f>
        <v>0.46187363834422657</v>
      </c>
      <c r="E17" s="136">
        <f>'[1]Section A Appendix'!I17</f>
        <v>0.53067185978578379</v>
      </c>
      <c r="F17" s="136">
        <f>'[1]Section A Appendix'!L17</f>
        <v>0.53944773175542404</v>
      </c>
      <c r="G17" s="136">
        <f>'[1]Section A Appendix'!O17</f>
        <v>0.54858657243816256</v>
      </c>
      <c r="H17" s="136">
        <f>'[1]Section A Appendix'!R17</f>
        <v>0.51249999999999996</v>
      </c>
      <c r="I17" s="136">
        <f>'[1]Section A Appendix'!U17</f>
        <v>0.46778464254192409</v>
      </c>
      <c r="J17" s="136">
        <f>'[1]Section A Appendix'!X17</f>
        <v>0.51302083333333337</v>
      </c>
    </row>
    <row r="18" spans="1:10" x14ac:dyDescent="0.2">
      <c r="A18" s="30" t="s">
        <v>7</v>
      </c>
      <c r="B18" s="4" t="s">
        <v>58</v>
      </c>
      <c r="C18" s="4" t="s">
        <v>43</v>
      </c>
      <c r="D18" s="29">
        <f>'[1]Section A Appendix'!F18</f>
        <v>0.2132976071784646</v>
      </c>
      <c r="E18" s="29">
        <f>'[1]Section A Appendix'!I18</f>
        <v>0.22049123688673911</v>
      </c>
      <c r="F18" s="29">
        <f>'[1]Section A Appendix'!L18</f>
        <v>0.22379658385093168</v>
      </c>
      <c r="G18" s="29">
        <f>'[1]Section A Appendix'!O18</f>
        <v>0.21393125151295087</v>
      </c>
      <c r="H18" s="29">
        <f>'[1]Section A Appendix'!R18</f>
        <v>0.21499210018140325</v>
      </c>
      <c r="I18" s="29">
        <f>'[1]Section A Appendix'!U18</f>
        <v>0.20131956397016637</v>
      </c>
      <c r="J18" s="29">
        <f>'[1]Section A Appendix'!X18</f>
        <v>0.17983929875821766</v>
      </c>
    </row>
    <row r="19" spans="1:10" x14ac:dyDescent="0.2">
      <c r="A19" s="10" t="s">
        <v>7</v>
      </c>
      <c r="B19" s="15" t="s">
        <v>58</v>
      </c>
      <c r="C19" s="33" t="s">
        <v>101</v>
      </c>
      <c r="D19" s="26">
        <f>'[1]Section A Appendix'!F19</f>
        <v>0.21533377395902181</v>
      </c>
      <c r="E19" s="26">
        <f>'[1]Section A Appendix'!I19</f>
        <v>0.22367714208971259</v>
      </c>
      <c r="F19" s="26">
        <f>'[1]Section A Appendix'!L19</f>
        <v>0.22455338595762359</v>
      </c>
      <c r="G19" s="26">
        <f>'[1]Section A Appendix'!O19</f>
        <v>0.21420218295218296</v>
      </c>
      <c r="H19" s="26">
        <f>'[1]Section A Appendix'!R19</f>
        <v>0.21347124431428749</v>
      </c>
      <c r="I19" s="26">
        <f>'[1]Section A Appendix'!U19</f>
        <v>0.19905504080505615</v>
      </c>
      <c r="J19" s="26">
        <f>'[1]Section A Appendix'!X19</f>
        <v>0.17675282464014858</v>
      </c>
    </row>
    <row r="20" spans="1:10" ht="13.5" thickBot="1" x14ac:dyDescent="0.25">
      <c r="A20" s="23" t="s">
        <v>7</v>
      </c>
      <c r="B20" s="24" t="s">
        <v>58</v>
      </c>
      <c r="C20" s="24" t="s">
        <v>75</v>
      </c>
      <c r="D20" s="136">
        <f>'[1]Section A Appendix'!F20</f>
        <v>0.17973856209150327</v>
      </c>
      <c r="E20" s="136">
        <f>'[1]Section A Appendix'!I20</f>
        <v>0.17429406037000975</v>
      </c>
      <c r="F20" s="136">
        <f>'[1]Section A Appendix'!L20</f>
        <v>0.21301775147928995</v>
      </c>
      <c r="G20" s="136">
        <f>'[1]Section A Appendix'!O20</f>
        <v>0.21024734982332155</v>
      </c>
      <c r="H20" s="136">
        <f>'[1]Section A Appendix'!R20</f>
        <v>0.23846153846153847</v>
      </c>
      <c r="I20" s="136">
        <f>'[1]Section A Appendix'!U20</f>
        <v>0.23389232127096204</v>
      </c>
      <c r="J20" s="136">
        <f>'[1]Section A Appendix'!X20</f>
        <v>0.23177083333333334</v>
      </c>
    </row>
    <row r="21" spans="1:10" x14ac:dyDescent="0.2">
      <c r="A21" s="30" t="s">
        <v>8</v>
      </c>
      <c r="B21" s="4" t="s">
        <v>5</v>
      </c>
      <c r="C21" s="4" t="s">
        <v>43</v>
      </c>
      <c r="D21" s="29">
        <f>'[1]Section A Appendix'!F21</f>
        <v>7.7438781887392796E-2</v>
      </c>
      <c r="E21" s="29">
        <f>'[1]Section A Appendix'!I21</f>
        <v>7.5999999999999998E-2</v>
      </c>
      <c r="F21" s="29">
        <f>'[1]Section A Appendix'!L21</f>
        <v>7.3797678275290199E-2</v>
      </c>
      <c r="G21" s="29">
        <f>'[1]Section A Appendix'!O21</f>
        <v>6.6080528644229197E-2</v>
      </c>
      <c r="H21" s="29">
        <f>'[1]Section A Appendix'!R21</f>
        <v>6.7574872959238794E-2</v>
      </c>
      <c r="I21" s="29">
        <f>'[1]Section A Appendix'!U21</f>
        <v>6.3761955366631207E-2</v>
      </c>
      <c r="J21" s="29">
        <f>'[1]Section A Appendix'!X21</f>
        <v>6.09491986882E-2</v>
      </c>
    </row>
    <row r="22" spans="1:10" x14ac:dyDescent="0.2">
      <c r="A22" s="17" t="s">
        <v>8</v>
      </c>
      <c r="B22" s="18" t="s">
        <v>5</v>
      </c>
      <c r="C22" s="33" t="s">
        <v>101</v>
      </c>
      <c r="D22" s="26">
        <f>'[1]Section A Appendix'!F22</f>
        <v>7.6983361466120101E-2</v>
      </c>
      <c r="E22" s="26">
        <f>'[1]Section A Appendix'!I22</f>
        <v>7.5420709986488102E-2</v>
      </c>
      <c r="F22" s="26">
        <f>'[1]Section A Appendix'!L22</f>
        <v>7.3846348884381297E-2</v>
      </c>
      <c r="G22" s="26">
        <f>'[1]Section A Appendix'!O22</f>
        <v>6.6394279877425896E-2</v>
      </c>
      <c r="H22" s="26">
        <f>'[1]Section A Appendix'!R22</f>
        <v>6.5385503231763606E-2</v>
      </c>
      <c r="I22" s="26">
        <f>'[1]Section A Appendix'!U22</f>
        <v>6.1620821231277399E-2</v>
      </c>
      <c r="J22" s="26">
        <f>'[1]Section A Appendix'!X22</f>
        <v>5.8939613208788301E-2</v>
      </c>
    </row>
    <row r="23" spans="1:10" ht="13.5" thickBot="1" x14ac:dyDescent="0.25">
      <c r="A23" s="125" t="s">
        <v>8</v>
      </c>
      <c r="B23" s="126" t="s">
        <v>5</v>
      </c>
      <c r="C23" s="24" t="s">
        <v>75</v>
      </c>
      <c r="D23" s="136">
        <f>'[1]Section A Appendix'!F23</f>
        <v>8.4896347482724593E-2</v>
      </c>
      <c r="E23" s="136">
        <f>'[1]Section A Appendix'!I23</f>
        <v>8.8652482269503494E-2</v>
      </c>
      <c r="F23" s="136">
        <f>'[1]Section A Appendix'!L23</f>
        <v>7.3104693140794194E-2</v>
      </c>
      <c r="G23" s="136">
        <f>'[1]Section A Appendix'!O23</f>
        <v>6.1779242174629302E-2</v>
      </c>
      <c r="H23" s="136">
        <f>'[1]Section A Appendix'!R23</f>
        <v>0.1</v>
      </c>
      <c r="I23" s="136">
        <f>'[1]Section A Appendix'!U23</f>
        <v>9.3576526566217302E-2</v>
      </c>
      <c r="J23" s="136">
        <f>'[1]Section A Appendix'!X23</f>
        <v>9.2805005213764294E-2</v>
      </c>
    </row>
    <row r="24" spans="1:10" x14ac:dyDescent="0.2">
      <c r="A24" s="30" t="s">
        <v>10</v>
      </c>
      <c r="B24" s="4" t="s">
        <v>59</v>
      </c>
      <c r="C24" s="4" t="s">
        <v>43</v>
      </c>
      <c r="D24" s="75">
        <f>'[1]Section A Appendix'!F24</f>
        <v>20.366334999999999</v>
      </c>
      <c r="E24" s="75">
        <f>'[1]Section A Appendix'!I24</f>
        <v>20.587</v>
      </c>
      <c r="F24" s="75">
        <f>'[1]Section A Appendix'!L24</f>
        <v>20.3</v>
      </c>
      <c r="G24" s="75">
        <f>'[1]Section A Appendix'!O24</f>
        <v>20.8</v>
      </c>
      <c r="H24" s="75">
        <f>'[1]Section A Appendix'!R24</f>
        <v>20.8</v>
      </c>
      <c r="I24" s="75">
        <f>'[1]Section A Appendix'!U24</f>
        <v>19.820935314417799</v>
      </c>
      <c r="J24" s="75">
        <f>'[1]Section A Appendix'!X24</f>
        <v>19.057657475685701</v>
      </c>
    </row>
    <row r="25" spans="1:10" x14ac:dyDescent="0.2">
      <c r="A25" s="10" t="s">
        <v>10</v>
      </c>
      <c r="B25" s="15" t="s">
        <v>59</v>
      </c>
      <c r="C25" s="33" t="s">
        <v>101</v>
      </c>
      <c r="D25" s="76">
        <f>'[1]Section A Appendix'!F25</f>
        <v>20.469186819762477</v>
      </c>
      <c r="E25" s="27">
        <f>'[1]Section A Appendix'!I25</f>
        <v>20.655330426237565</v>
      </c>
      <c r="F25" s="27">
        <f>'[1]Section A Appendix'!L25</f>
        <v>20.301632498101746</v>
      </c>
      <c r="G25" s="27">
        <f>'[1]Section A Appendix'!O25</f>
        <v>20.8</v>
      </c>
      <c r="H25" s="27">
        <f>'[1]Section A Appendix'!R25</f>
        <v>20.7</v>
      </c>
      <c r="I25" s="27">
        <f>'[1]Section A Appendix'!U25</f>
        <v>19.750442016874008</v>
      </c>
      <c r="J25" s="27">
        <f>'[1]Section A Appendix'!X25</f>
        <v>18.916622190751394</v>
      </c>
    </row>
    <row r="26" spans="1:10" ht="13.5" thickBot="1" x14ac:dyDescent="0.25">
      <c r="A26" s="23" t="s">
        <v>10</v>
      </c>
      <c r="B26" s="24" t="s">
        <v>59</v>
      </c>
      <c r="C26" s="24" t="s">
        <v>75</v>
      </c>
      <c r="D26" s="135">
        <f>'[1]Section A Appendix'!F26</f>
        <v>18.7</v>
      </c>
      <c r="E26" s="142">
        <f>'[1]Section A Appendix'!I26</f>
        <v>19.600000000000001</v>
      </c>
      <c r="F26" s="142">
        <f>'[1]Section A Appendix'!L26</f>
        <v>19.8</v>
      </c>
      <c r="G26" s="142">
        <f>'[1]Section A Appendix'!O26</f>
        <v>20.336894001643387</v>
      </c>
      <c r="H26" s="142">
        <f>'[1]Section A Appendix'!R26</f>
        <v>22.732679540538001</v>
      </c>
      <c r="I26" s="142">
        <f>'[1]Section A Appendix'!U26</f>
        <v>20.802594947988915</v>
      </c>
      <c r="J26" s="142">
        <f>'[1]Section A Appendix'!X26</f>
        <v>21.348818718380301</v>
      </c>
    </row>
    <row r="27" spans="1:10" x14ac:dyDescent="0.2">
      <c r="A27" s="30" t="s">
        <v>11</v>
      </c>
      <c r="B27" s="4" t="s">
        <v>9</v>
      </c>
      <c r="C27" s="31" t="s">
        <v>43</v>
      </c>
      <c r="D27" s="29">
        <f>'[1]Section A Appendix'!F27</f>
        <v>0.60299999999999998</v>
      </c>
      <c r="E27" s="29">
        <f>'[1]Section A Appendix'!I27</f>
        <v>0.59799999999999998</v>
      </c>
      <c r="F27" s="29">
        <f>'[1]Section A Appendix'!L27</f>
        <v>0.61899999999999999</v>
      </c>
      <c r="G27" s="29">
        <f>'[1]Section A Appendix'!O27</f>
        <v>0.65300000000000002</v>
      </c>
      <c r="H27" s="29">
        <f>'[1]Section A Appendix'!R27</f>
        <v>0.67700000000000005</v>
      </c>
      <c r="I27" s="29">
        <f>'[1]Section A Appendix'!U27</f>
        <v>0.66981271198938208</v>
      </c>
      <c r="J27" s="29">
        <f>'[1]Section A Appendix'!X27</f>
        <v>0.66703448275862065</v>
      </c>
    </row>
    <row r="28" spans="1:10" x14ac:dyDescent="0.2">
      <c r="A28" s="10" t="s">
        <v>11</v>
      </c>
      <c r="B28" s="15" t="s">
        <v>9</v>
      </c>
      <c r="C28" s="33" t="s">
        <v>101</v>
      </c>
      <c r="D28" s="26">
        <f>'[1]Section A Appendix'!F28</f>
        <v>0.60420185810810811</v>
      </c>
      <c r="E28" s="26">
        <f>'[1]Section A Appendix'!I28</f>
        <v>0.60395408163265307</v>
      </c>
      <c r="F28" s="26">
        <f>'[1]Section A Appendix'!L28</f>
        <v>0.62527075812274369</v>
      </c>
      <c r="G28" s="26">
        <f>'[1]Section A Appendix'!O28</f>
        <v>0.66100000000000003</v>
      </c>
      <c r="H28" s="74">
        <f>'[1]Section A Appendix'!R28</f>
        <v>0.68500000000000005</v>
      </c>
      <c r="I28" s="74">
        <f>'[1]Section A Appendix'!U28</f>
        <v>0.67610702550461588</v>
      </c>
      <c r="J28" s="74">
        <f>'[1]Section A Appendix'!X28</f>
        <v>0.67291877074015294</v>
      </c>
    </row>
    <row r="29" spans="1:10" ht="13.5" thickBot="1" x14ac:dyDescent="0.25">
      <c r="A29" s="23" t="s">
        <v>11</v>
      </c>
      <c r="B29" s="24" t="s">
        <v>9</v>
      </c>
      <c r="C29" s="24" t="s">
        <v>75</v>
      </c>
      <c r="D29" s="136">
        <f>'[1]Section A Appendix'!F29</f>
        <v>0.57999999999999996</v>
      </c>
      <c r="E29" s="136">
        <f>'[1]Section A Appendix'!I29</f>
        <v>0.50700000000000001</v>
      </c>
      <c r="F29" s="136">
        <f>'[1]Section A Appendix'!L29</f>
        <v>0.53100000000000003</v>
      </c>
      <c r="G29" s="136">
        <f>'[1]Section A Appendix'!O29</f>
        <v>0.53500000000000003</v>
      </c>
      <c r="H29" s="136">
        <f>'[1]Section A Appendix'!R29</f>
        <v>0.56100000000000005</v>
      </c>
      <c r="I29" s="136">
        <f>'[1]Section A Appendix'!U29</f>
        <v>0.56666666666666665</v>
      </c>
      <c r="J29" s="136">
        <f>'[1]Section A Appendix'!X29</f>
        <v>0.53918495297805646</v>
      </c>
    </row>
    <row r="30" spans="1:10" x14ac:dyDescent="0.2">
      <c r="A30" s="30" t="s">
        <v>60</v>
      </c>
      <c r="B30" s="128" t="s">
        <v>61</v>
      </c>
      <c r="C30" s="4" t="s">
        <v>43</v>
      </c>
      <c r="D30" s="29">
        <f>'[1]Section A Appendix'!F30</f>
        <v>0.54944400317712472</v>
      </c>
      <c r="E30" s="29">
        <f>'[1]Section A Appendix'!I30</f>
        <v>0.54867586721372619</v>
      </c>
      <c r="F30" s="29">
        <f>'[1]Section A Appendix'!L30</f>
        <v>0.5452786377708978</v>
      </c>
      <c r="G30" s="29">
        <f>'[1]Section A Appendix'!O30</f>
        <v>0.6022934109938114</v>
      </c>
      <c r="H30" s="29">
        <f>'[1]Section A Appendix'!R30</f>
        <v>0.60578947368421054</v>
      </c>
      <c r="I30" s="29">
        <f>'[1]Section A Appendix'!U30</f>
        <v>0.61043285238623757</v>
      </c>
      <c r="J30" s="29">
        <f>'[1]Section A Appendix'!X30</f>
        <v>0.64810000000000001</v>
      </c>
    </row>
    <row r="31" spans="1:10" x14ac:dyDescent="0.2">
      <c r="A31" s="10" t="s">
        <v>60</v>
      </c>
      <c r="B31" s="6" t="s">
        <v>61</v>
      </c>
      <c r="C31" s="33" t="s">
        <v>101</v>
      </c>
      <c r="D31" s="26">
        <f>'[1]Section A Appendix'!F31</f>
        <v>0.54579911560328487</v>
      </c>
      <c r="E31" s="26">
        <f>'[1]Section A Appendix'!I31</f>
        <v>0.54219745222929938</v>
      </c>
      <c r="F31" s="26">
        <f>'[1]Section A Appendix'!L31</f>
        <v>0.53620474406991259</v>
      </c>
      <c r="G31" s="26">
        <f>'[1]Section A Appendix'!O31</f>
        <v>0.59202998619057012</v>
      </c>
      <c r="H31" s="74">
        <f>'[1]Section A Appendix'!R31</f>
        <v>0.60418236623963828</v>
      </c>
      <c r="I31" s="74">
        <f>'[1]Section A Appendix'!U31</f>
        <v>0.60710700662517569</v>
      </c>
      <c r="J31" s="74">
        <f>'[1]Section A Appendix'!X31</f>
        <v>0.64839999999999998</v>
      </c>
    </row>
    <row r="32" spans="1:10" ht="13.5" thickBot="1" x14ac:dyDescent="0.25">
      <c r="A32" s="23" t="s">
        <v>60</v>
      </c>
      <c r="B32" s="123" t="s">
        <v>61</v>
      </c>
      <c r="C32" s="24" t="s">
        <v>75</v>
      </c>
      <c r="D32" s="136">
        <f>'[1]Section A Appendix'!F32</f>
        <v>0.6097560975609756</v>
      </c>
      <c r="E32" s="136">
        <f>'[1]Section A Appendix'!I32</f>
        <v>0.6449704142011834</v>
      </c>
      <c r="F32" s="136">
        <f>'[1]Section A Appendix'!L32</f>
        <v>0.66574585635359118</v>
      </c>
      <c r="G32" s="136">
        <f>'[1]Section A Appendix'!O32</f>
        <v>0.7247058823529412</v>
      </c>
      <c r="H32" s="136">
        <f>'[1]Section A Appendix'!R32</f>
        <v>0.62755102040816324</v>
      </c>
      <c r="I32" s="136">
        <f>'[1]Section A Appendix'!U32</f>
        <v>0.65023474178403751</v>
      </c>
      <c r="J32" s="136">
        <f>'[1]Section A Appendix'!X32</f>
        <v>0.64470000000000005</v>
      </c>
    </row>
    <row r="33" spans="1:10" x14ac:dyDescent="0.2">
      <c r="A33" s="30" t="s">
        <v>62</v>
      </c>
      <c r="B33" s="4" t="s">
        <v>19</v>
      </c>
      <c r="C33" s="4" t="s">
        <v>43</v>
      </c>
      <c r="D33" s="137">
        <f>'[1]Section A Appendix'!F33</f>
        <v>0.26085263772629941</v>
      </c>
      <c r="E33" s="137">
        <f>'[1]Section A Appendix'!I33</f>
        <v>0.25471921275488479</v>
      </c>
      <c r="F33" s="45">
        <f>'[1]Section A Appendix'!L33</f>
        <v>0.252</v>
      </c>
      <c r="G33" s="45">
        <f>'[1]Section A Appendix'!O33</f>
        <v>0.25800000000000001</v>
      </c>
      <c r="H33" s="29">
        <f>'[1]Section A Appendix'!R33</f>
        <v>0.25416683814148699</v>
      </c>
      <c r="I33" s="29">
        <f>'[1]Section A Appendix'!U33</f>
        <v>0.18366201400000001</v>
      </c>
      <c r="J33" s="29">
        <f>'[1]Section A Appendix'!X33</f>
        <v>0.14704582299999999</v>
      </c>
    </row>
    <row r="34" spans="1:10" x14ac:dyDescent="0.2">
      <c r="A34" s="17" t="s">
        <v>62</v>
      </c>
      <c r="B34" s="18" t="s">
        <v>19</v>
      </c>
      <c r="C34" s="33" t="s">
        <v>101</v>
      </c>
      <c r="D34" s="26">
        <f>'[1]Section A Appendix'!F34</f>
        <v>0.26614398474333845</v>
      </c>
      <c r="E34" s="26">
        <f>'[1]Section A Appendix'!I34</f>
        <v>0.2575585594881849</v>
      </c>
      <c r="F34" s="26">
        <f>'[1]Section A Appendix'!L34</f>
        <v>0.25023395096387796</v>
      </c>
      <c r="G34" s="253">
        <f>'[1]Section A Appendix'!O34</f>
        <v>0.25325032045412926</v>
      </c>
      <c r="H34" s="26">
        <f>'[1]Section A Appendix'!R34</f>
        <v>0.25043790702896923</v>
      </c>
      <c r="I34" s="26">
        <f>'[1]Section A Appendix'!U34</f>
        <v>0.18</v>
      </c>
      <c r="J34" s="26">
        <f>'[1]Section A Appendix'!X34</f>
        <v>0.14870189890865454</v>
      </c>
    </row>
    <row r="35" spans="1:10" ht="13.5" thickBot="1" x14ac:dyDescent="0.25">
      <c r="A35" s="125" t="s">
        <v>62</v>
      </c>
      <c r="B35" s="126" t="s">
        <v>19</v>
      </c>
      <c r="C35" s="24" t="s">
        <v>75</v>
      </c>
      <c r="D35" s="254">
        <f>'[1]Section A Appendix'!F35</f>
        <v>0.20107719928186699</v>
      </c>
      <c r="E35" s="254">
        <f>'[1]Section A Appendix'!I35</f>
        <v>0.22323462414578599</v>
      </c>
      <c r="F35" s="254">
        <f>'[1]Section A Appendix'!L35</f>
        <v>0.27</v>
      </c>
      <c r="G35" s="254">
        <f>'[1]Section A Appendix'!O35</f>
        <v>0.308</v>
      </c>
      <c r="H35" s="136">
        <f>'[1]Section A Appendix'!R35</f>
        <v>0.29498525073746301</v>
      </c>
      <c r="I35" s="136">
        <f>'[1]Section A Appendix'!U35</f>
        <v>0.221</v>
      </c>
      <c r="J35" s="136">
        <f>'[1]Section A Appendix'!X35</f>
        <v>0.13100000000000001</v>
      </c>
    </row>
    <row r="36" spans="1:10" x14ac:dyDescent="0.2">
      <c r="A36" s="30" t="s">
        <v>13</v>
      </c>
      <c r="B36" s="4" t="s">
        <v>14</v>
      </c>
      <c r="C36" s="4" t="s">
        <v>43</v>
      </c>
      <c r="D36" s="77">
        <f>'[1]Section A Appendix'!F36</f>
        <v>1414.3333333333333</v>
      </c>
      <c r="E36" s="77">
        <f>'[1]Section A Appendix'!I36</f>
        <v>1418.5</v>
      </c>
      <c r="F36" s="77">
        <f>'[1]Section A Appendix'!L36</f>
        <v>1448</v>
      </c>
      <c r="G36" s="77">
        <f>'[1]Section A Appendix'!O36</f>
        <v>1429</v>
      </c>
      <c r="H36" s="77">
        <f>'[1]Section A Appendix'!R36</f>
        <v>1590</v>
      </c>
      <c r="I36" s="77">
        <f>'[1]Section A Appendix'!U36</f>
        <v>1655.3333333333333</v>
      </c>
      <c r="J36" s="77">
        <f>'[1]Section A Appendix'!X36</f>
        <v>1714.3333333333333</v>
      </c>
    </row>
    <row r="37" spans="1:10" x14ac:dyDescent="0.2">
      <c r="A37" s="17" t="s">
        <v>13</v>
      </c>
      <c r="B37" s="18" t="s">
        <v>14</v>
      </c>
      <c r="C37" s="33" t="s">
        <v>101</v>
      </c>
      <c r="D37" s="28">
        <f>'[1]Section A Appendix'!F37</f>
        <v>1321.5833333333333</v>
      </c>
      <c r="E37" s="28">
        <f>'[1]Section A Appendix'!I37</f>
        <v>1316.5</v>
      </c>
      <c r="F37" s="28">
        <f>'[1]Section A Appendix'!L37</f>
        <v>1352.8333333333333</v>
      </c>
      <c r="G37" s="28">
        <f>'[1]Section A Appendix'!O37</f>
        <v>1329.5833333333333</v>
      </c>
      <c r="H37" s="28">
        <f>'[1]Section A Appendix'!R37</f>
        <v>1492.4166666666667</v>
      </c>
      <c r="I37" s="28">
        <f>'[1]Section A Appendix'!U37</f>
        <v>1583.1666666666667</v>
      </c>
      <c r="J37" s="28">
        <f>'[1]Section A Appendix'!X37</f>
        <v>1631</v>
      </c>
    </row>
    <row r="38" spans="1:10" ht="13.5" thickBot="1" x14ac:dyDescent="0.25">
      <c r="A38" s="125" t="s">
        <v>13</v>
      </c>
      <c r="B38" s="126" t="s">
        <v>14</v>
      </c>
      <c r="C38" s="24" t="s">
        <v>75</v>
      </c>
      <c r="D38" s="138">
        <f>'[1]Section A Appendix'!F38</f>
        <v>92.75</v>
      </c>
      <c r="E38" s="138">
        <f>'[1]Section A Appendix'!I38</f>
        <v>102</v>
      </c>
      <c r="F38" s="138">
        <f>'[1]Section A Appendix'!L38</f>
        <v>95</v>
      </c>
      <c r="G38" s="138">
        <f>'[1]Section A Appendix'!O38</f>
        <v>100</v>
      </c>
      <c r="H38" s="138">
        <f>'[1]Section A Appendix'!R38</f>
        <v>98</v>
      </c>
      <c r="I38" s="138">
        <f>'[1]Section A Appendix'!U38</f>
        <v>72.166666666666671</v>
      </c>
      <c r="J38" s="138">
        <f>'[1]Section A Appendix'!X38</f>
        <v>83.333333333333329</v>
      </c>
    </row>
    <row r="39" spans="1:10" x14ac:dyDescent="0.2">
      <c r="A39" s="255" t="s">
        <v>99</v>
      </c>
      <c r="B39" s="124"/>
      <c r="C39" s="139"/>
      <c r="D39" s="139"/>
      <c r="E39" s="124"/>
      <c r="F39" s="124"/>
      <c r="G39" s="124"/>
      <c r="H39" s="124"/>
      <c r="I39" s="124"/>
      <c r="J39" s="124"/>
    </row>
    <row r="40" spans="1:10" x14ac:dyDescent="0.2">
      <c r="A40" s="11" t="s">
        <v>41</v>
      </c>
    </row>
    <row r="41" spans="1:10" x14ac:dyDescent="0.2">
      <c r="A41" s="263" t="s">
        <v>105</v>
      </c>
    </row>
    <row r="42" spans="1:10" x14ac:dyDescent="0.2">
      <c r="A42" s="11" t="s">
        <v>103</v>
      </c>
      <c r="C42" s="256"/>
    </row>
  </sheetData>
  <mergeCells count="1">
    <mergeCell ref="A1:J1"/>
  </mergeCells>
  <phoneticPr fontId="6" type="noConversion"/>
  <printOptions horizontalCentered="1"/>
  <pageMargins left="0.25" right="0.25" top="0.75" bottom="0.75" header="0.3" footer="0.3"/>
  <pageSetup scale="69" orientation="landscape" horizontalDpi="300" verticalDpi="300" r:id="rId1"/>
  <headerFooter alignWithMargins="0">
    <oddHeader>&amp;C&amp;8Texas Department of Family and Protective Services</oddHeader>
    <oddFooter>&amp;L&amp;8Data Source:  IMPACT Data Warehouse&amp;10
&amp;C&amp;8&amp;P of &amp;N&amp;R&amp;8Management Reporting &amp; Statistics
FY10 - FY17 Data as of November 7th Following End of Each Fiscal Year
FY18 Data as of 12/07/2017 and 1/07/2018
Log 85392 (dD)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Normal="100" workbookViewId="0">
      <pane xSplit="2" ySplit="1" topLeftCell="C8" activePane="bottomRight" state="frozen"/>
      <selection pane="topRight" activeCell="C1" sqref="C1"/>
      <selection pane="bottomLeft" activeCell="A5" sqref="A5"/>
      <selection pane="bottomRight" activeCell="M18" sqref="M18"/>
    </sheetView>
  </sheetViews>
  <sheetFormatPr defaultRowHeight="12.75" x14ac:dyDescent="0.2"/>
  <cols>
    <col min="1" max="1" width="7.7109375" bestFit="1" customWidth="1"/>
    <col min="2" max="2" width="38.42578125" customWidth="1"/>
    <col min="3" max="3" width="21.5703125" customWidth="1"/>
    <col min="4" max="9" width="9.85546875" customWidth="1"/>
    <col min="10" max="10" width="9.85546875" style="5" customWidth="1"/>
    <col min="11" max="11" width="11" customWidth="1"/>
    <col min="12" max="12" width="12.28515625" bestFit="1" customWidth="1"/>
    <col min="13" max="14" width="11.85546875" customWidth="1"/>
    <col min="15" max="15" width="12.7109375" customWidth="1"/>
    <col min="16" max="18" width="11.85546875" customWidth="1"/>
    <col min="19" max="19" width="12" customWidth="1"/>
    <col min="20" max="20" width="11.85546875" customWidth="1"/>
    <col min="21" max="22" width="11.85546875" style="3" customWidth="1"/>
    <col min="23" max="23" width="12" style="3" customWidth="1"/>
    <col min="24" max="24" width="11.85546875" style="3" customWidth="1"/>
  </cols>
  <sheetData>
    <row r="1" spans="1:10" ht="18" x14ac:dyDescent="0.25">
      <c r="A1" s="335" t="s">
        <v>74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13.5" thickBot="1" x14ac:dyDescent="0.25">
      <c r="A2" s="63" t="s">
        <v>12</v>
      </c>
      <c r="B2" s="64" t="s">
        <v>16</v>
      </c>
      <c r="C2" s="64" t="s">
        <v>23</v>
      </c>
      <c r="D2" s="68" t="s">
        <v>21</v>
      </c>
      <c r="E2" s="68" t="s">
        <v>22</v>
      </c>
      <c r="F2" s="68" t="s">
        <v>18</v>
      </c>
      <c r="G2" s="68" t="s">
        <v>20</v>
      </c>
      <c r="H2" s="68" t="s">
        <v>42</v>
      </c>
      <c r="I2" s="68" t="s">
        <v>50</v>
      </c>
      <c r="J2" s="68" t="s">
        <v>67</v>
      </c>
    </row>
    <row r="3" spans="1:10" ht="21" x14ac:dyDescent="0.2">
      <c r="A3" s="69">
        <v>1</v>
      </c>
      <c r="B3" s="72" t="s">
        <v>17</v>
      </c>
      <c r="C3" s="248" t="s">
        <v>39</v>
      </c>
      <c r="D3" s="362">
        <f>'Section B Appendix'!F3</f>
        <v>0.99642983247675465</v>
      </c>
      <c r="E3" s="112">
        <f>'Section B Appendix'!I3</f>
        <v>0.99804804206668529</v>
      </c>
      <c r="F3" s="321">
        <f>'Section B Appendix'!L3</f>
        <v>0.99687312086590496</v>
      </c>
      <c r="G3" s="112">
        <f>'Section B Appendix'!O3</f>
        <v>0.9977661346005442</v>
      </c>
      <c r="H3" s="112">
        <f>'Section B Appendix'!R3</f>
        <v>0.9968074068161864</v>
      </c>
      <c r="I3" s="112">
        <f>'Section B Appendix'!U3</f>
        <v>0.99685596384358421</v>
      </c>
      <c r="J3" s="112">
        <f>'Section B Appendix'!X3</f>
        <v>0.99757043771307652</v>
      </c>
    </row>
    <row r="4" spans="1:10" ht="21" x14ac:dyDescent="0.2">
      <c r="A4" s="32">
        <v>1</v>
      </c>
      <c r="B4" s="56" t="s">
        <v>17</v>
      </c>
      <c r="C4" s="249" t="s">
        <v>102</v>
      </c>
      <c r="D4" s="363">
        <f>'Section B Appendix'!F4</f>
        <v>0.99679856575745929</v>
      </c>
      <c r="E4" s="113">
        <f>'Section B Appendix'!I4</f>
        <v>0.99807851871260755</v>
      </c>
      <c r="F4" s="322">
        <f>'Section B Appendix'!L4</f>
        <v>0.99701976596397424</v>
      </c>
      <c r="G4" s="113">
        <f>'Section B Appendix'!O4</f>
        <v>0.99770063119927865</v>
      </c>
      <c r="H4" s="113">
        <f>'Section B Appendix'!R4</f>
        <v>0.99658792650918637</v>
      </c>
      <c r="I4" s="113">
        <f>'Section B Appendix'!U4</f>
        <v>0.99670796153512953</v>
      </c>
      <c r="J4" s="113">
        <f>'Section B Appendix'!X4</f>
        <v>0.99760979982073494</v>
      </c>
    </row>
    <row r="5" spans="1:10" ht="21" x14ac:dyDescent="0.2">
      <c r="A5" s="70">
        <v>1</v>
      </c>
      <c r="B5" s="120" t="s">
        <v>17</v>
      </c>
      <c r="C5" s="250" t="s">
        <v>46</v>
      </c>
      <c r="D5" s="363">
        <f>'Section B Appendix'!F5</f>
        <v>0.99224054316197863</v>
      </c>
      <c r="E5" s="113">
        <f>'Section B Appendix'!I5</f>
        <v>0.99773139745916517</v>
      </c>
      <c r="F5" s="322">
        <f>'Section B Appendix'!L5</f>
        <v>0.99530075187969924</v>
      </c>
      <c r="G5" s="113">
        <f>'Section B Appendix'!O5</f>
        <v>0.9971830985915493</v>
      </c>
      <c r="H5" s="113">
        <f>'Section B Appendix'!R5</f>
        <v>1</v>
      </c>
      <c r="I5" s="113">
        <f>'Section B Appendix'!U5</f>
        <v>1</v>
      </c>
      <c r="J5" s="113">
        <f>'Section B Appendix'!X5</f>
        <v>1</v>
      </c>
    </row>
    <row r="6" spans="1:10" ht="21.75" thickBot="1" x14ac:dyDescent="0.25">
      <c r="A6" s="35">
        <v>1</v>
      </c>
      <c r="B6" s="57" t="s">
        <v>17</v>
      </c>
      <c r="C6" s="251" t="s">
        <v>44</v>
      </c>
      <c r="D6" s="364" t="str">
        <f>'Section B Appendix'!F6</f>
        <v>n/a</v>
      </c>
      <c r="E6" s="114" t="str">
        <f>'Section B Appendix'!I6</f>
        <v>n/a</v>
      </c>
      <c r="F6" s="323" t="str">
        <f>'Section B Appendix'!L6</f>
        <v>n/a</v>
      </c>
      <c r="G6" s="114">
        <f>'Section B Appendix'!O6</f>
        <v>0.99927325581395354</v>
      </c>
      <c r="H6" s="114">
        <f>'Section B Appendix'!R6</f>
        <v>0.99906542056074765</v>
      </c>
      <c r="I6" s="114">
        <f>'Section B Appendix'!U6</f>
        <v>0.99826914755517093</v>
      </c>
      <c r="J6" s="114">
        <f>'Section B Appendix'!X6</f>
        <v>0.99708879184861721</v>
      </c>
    </row>
    <row r="7" spans="1:10" x14ac:dyDescent="0.2">
      <c r="A7" s="34">
        <v>2</v>
      </c>
      <c r="B7" s="246" t="s">
        <v>48</v>
      </c>
      <c r="C7" s="252" t="s">
        <v>39</v>
      </c>
      <c r="D7" s="365">
        <f>'Section B Appendix'!F7</f>
        <v>1.5126525167719409</v>
      </c>
      <c r="E7" s="115">
        <f>'Section B Appendix'!I7</f>
        <v>1.499143528661913</v>
      </c>
      <c r="F7" s="324">
        <f>'Section B Appendix'!L7</f>
        <v>1.4802966526357988</v>
      </c>
      <c r="G7" s="115">
        <f>'Section B Appendix'!O7</f>
        <v>1.4593233418626377</v>
      </c>
      <c r="H7" s="115">
        <f>'Section B Appendix'!R7</f>
        <v>1.4735812914039428</v>
      </c>
      <c r="I7" s="115">
        <f>'Section B Appendix'!U7</f>
        <v>1.4645706425623894</v>
      </c>
      <c r="J7" s="115">
        <f>'Section B Appendix'!X7</f>
        <v>1.3597493392446074</v>
      </c>
    </row>
    <row r="8" spans="1:10" x14ac:dyDescent="0.2">
      <c r="A8" s="32">
        <v>2</v>
      </c>
      <c r="B8" s="56" t="s">
        <v>48</v>
      </c>
      <c r="C8" s="249" t="s">
        <v>102</v>
      </c>
      <c r="D8" s="366">
        <f>'Section B Appendix'!F8</f>
        <v>1.5143210825116318</v>
      </c>
      <c r="E8" s="116">
        <f>'Section B Appendix'!I8</f>
        <v>1.5029040569457182</v>
      </c>
      <c r="F8" s="325">
        <f>'Section B Appendix'!L8</f>
        <v>1.4825349520094666</v>
      </c>
      <c r="G8" s="116">
        <f>'Section B Appendix'!O8</f>
        <v>1.4793056807935077</v>
      </c>
      <c r="H8" s="116">
        <f>'Section B Appendix'!R8</f>
        <v>1.4676727909011373</v>
      </c>
      <c r="I8" s="116">
        <f>'Section B Appendix'!U8</f>
        <v>1.4615351295157237</v>
      </c>
      <c r="J8" s="116">
        <f>'Section B Appendix'!X8</f>
        <v>1.360194630586026</v>
      </c>
    </row>
    <row r="9" spans="1:10" x14ac:dyDescent="0.2">
      <c r="A9" s="32">
        <v>2</v>
      </c>
      <c r="B9" s="56" t="s">
        <v>48</v>
      </c>
      <c r="C9" s="249" t="s">
        <v>46</v>
      </c>
      <c r="D9" s="366">
        <f>'Section B Appendix'!F9</f>
        <v>1.4936954413191077</v>
      </c>
      <c r="E9" s="116">
        <f>'Section B Appendix'!I9</f>
        <v>1.4600725952813067</v>
      </c>
      <c r="F9" s="325">
        <f>'Section B Appendix'!L9</f>
        <v>1.456296992481203</v>
      </c>
      <c r="G9" s="116">
        <f>'Section B Appendix'!O9</f>
        <v>1.0215962441314554</v>
      </c>
      <c r="H9" s="116">
        <f>'Section B Appendix'!R9</f>
        <v>1.0172413793103448</v>
      </c>
      <c r="I9" s="116">
        <f>'Section B Appendix'!U9</f>
        <v>1.0833333333333333</v>
      </c>
      <c r="J9" s="116">
        <f>'Section B Appendix'!X9</f>
        <v>1</v>
      </c>
    </row>
    <row r="10" spans="1:10" ht="13.5" thickBot="1" x14ac:dyDescent="0.25">
      <c r="A10" s="70">
        <v>2</v>
      </c>
      <c r="B10" s="120" t="s">
        <v>48</v>
      </c>
      <c r="C10" s="250" t="s">
        <v>44</v>
      </c>
      <c r="D10" s="367" t="str">
        <f>'Section B Appendix'!F10</f>
        <v>n/a</v>
      </c>
      <c r="E10" s="117" t="str">
        <f>'Section B Appendix'!I10</f>
        <v>n/a</v>
      </c>
      <c r="F10" s="326" t="str">
        <f>'Section B Appendix'!L10</f>
        <v>n/a</v>
      </c>
      <c r="G10" s="117">
        <f>'Section B Appendix'!O10</f>
        <v>1.476017441860465</v>
      </c>
      <c r="H10" s="117">
        <f>'Section B Appendix'!R10</f>
        <v>1.5490654205607477</v>
      </c>
      <c r="I10" s="117">
        <f>'Section B Appendix'!U10</f>
        <v>1.5028126352228472</v>
      </c>
      <c r="J10" s="117">
        <f>'Section B Appendix'!X10</f>
        <v>1.37744140625</v>
      </c>
    </row>
    <row r="11" spans="1:10" x14ac:dyDescent="0.2">
      <c r="A11" s="69">
        <v>3</v>
      </c>
      <c r="B11" s="72" t="s">
        <v>49</v>
      </c>
      <c r="C11" s="248" t="s">
        <v>39</v>
      </c>
      <c r="D11" s="368">
        <f>'Section B Appendix'!F11</f>
        <v>0.71612314773381947</v>
      </c>
      <c r="E11" s="45">
        <f>'Section B Appendix'!I11</f>
        <v>0.71245721333721657</v>
      </c>
      <c r="F11" s="327">
        <f>'Section B Appendix'!L11</f>
        <v>0.71871310512958086</v>
      </c>
      <c r="G11" s="45">
        <f>'Section B Appendix'!O11</f>
        <v>0.71406343810367523</v>
      </c>
      <c r="H11" s="45">
        <f>'Section B Appendix'!R11</f>
        <v>0.73845507100750507</v>
      </c>
      <c r="I11" s="45">
        <f>'Section B Appendix'!U11</f>
        <v>0.77628882196678628</v>
      </c>
      <c r="J11" s="45">
        <f>'Section B Appendix'!X11</f>
        <v>0.76261134034497047</v>
      </c>
    </row>
    <row r="12" spans="1:10" x14ac:dyDescent="0.2">
      <c r="A12" s="32">
        <v>3</v>
      </c>
      <c r="B12" s="56" t="s">
        <v>49</v>
      </c>
      <c r="C12" s="249" t="s">
        <v>102</v>
      </c>
      <c r="D12" s="369">
        <f>'Section B Appendix'!F12</f>
        <v>0.71169272612512813</v>
      </c>
      <c r="E12" s="43">
        <f>'Section B Appendix'!I12</f>
        <v>0.7064866951036054</v>
      </c>
      <c r="F12" s="328">
        <f>'Section B Appendix'!L12</f>
        <v>0.71497046710343104</v>
      </c>
      <c r="G12" s="43">
        <f>'Section B Appendix'!O12</f>
        <v>0.71162580292194588</v>
      </c>
      <c r="H12" s="43">
        <f>'Section B Appendix'!R12</f>
        <v>0.73842291026168627</v>
      </c>
      <c r="I12" s="43">
        <f>'Section B Appendix'!U12</f>
        <v>0.7770653464334597</v>
      </c>
      <c r="J12" s="43">
        <f>'Section B Appendix'!X12</f>
        <v>0.76086746579160103</v>
      </c>
    </row>
    <row r="13" spans="1:10" x14ac:dyDescent="0.2">
      <c r="A13" s="32">
        <v>3</v>
      </c>
      <c r="B13" s="120" t="s">
        <v>49</v>
      </c>
      <c r="C13" s="250" t="s">
        <v>46</v>
      </c>
      <c r="D13" s="369">
        <f>'Section B Appendix'!F13</f>
        <v>0.76928736739307835</v>
      </c>
      <c r="E13" s="43">
        <f>'Section B Appendix'!I13</f>
        <v>0.77845076321178208</v>
      </c>
      <c r="F13" s="328">
        <f>'Section B Appendix'!L13</f>
        <v>0.75956595377966629</v>
      </c>
      <c r="G13" s="43">
        <f>'Section B Appendix'!O13</f>
        <v>0.7691867124856816</v>
      </c>
      <c r="H13" s="43">
        <f>'Section B Appendix'!R13</f>
        <v>0.62860917154180029</v>
      </c>
      <c r="I13" s="43">
        <f>'Section B Appendix'!U13</f>
        <v>0.66616052060737529</v>
      </c>
      <c r="J13" s="43">
        <f>'Section B Appendix'!X13</f>
        <v>0.36854103343465044</v>
      </c>
    </row>
    <row r="14" spans="1:10" ht="13.5" thickBot="1" x14ac:dyDescent="0.25">
      <c r="A14" s="70">
        <v>3</v>
      </c>
      <c r="B14" s="120" t="s">
        <v>49</v>
      </c>
      <c r="C14" s="250" t="s">
        <v>44</v>
      </c>
      <c r="D14" s="370" t="str">
        <f>'Section B Appendix'!F14</f>
        <v>n/a</v>
      </c>
      <c r="E14" s="217" t="str">
        <f>'Section B Appendix'!I14</f>
        <v>n/a</v>
      </c>
      <c r="F14" s="329" t="str">
        <f>'Section B Appendix'!L14</f>
        <v>n/a</v>
      </c>
      <c r="G14" s="217">
        <f>'Section B Appendix'!O14</f>
        <v>0.73083414932349455</v>
      </c>
      <c r="H14" s="217">
        <f>'Section B Appendix'!R14</f>
        <v>0.74246234314884196</v>
      </c>
      <c r="I14" s="217">
        <f>'Section B Appendix'!U14</f>
        <v>0.77000901820691747</v>
      </c>
      <c r="J14" s="217">
        <f>'Section B Appendix'!X14</f>
        <v>0.78234457452593964</v>
      </c>
    </row>
    <row r="15" spans="1:10" s="5" customFormat="1" x14ac:dyDescent="0.2">
      <c r="A15" s="304" t="s">
        <v>76</v>
      </c>
      <c r="B15" s="4" t="s">
        <v>92</v>
      </c>
      <c r="C15" s="143" t="s">
        <v>39</v>
      </c>
      <c r="D15" s="368" t="str">
        <f>'[2]Section B Appendix'!F15</f>
        <v>n/a</v>
      </c>
      <c r="E15" s="45">
        <f>'[2]Section B Appendix'!I15</f>
        <v>0.65982218458933106</v>
      </c>
      <c r="F15" s="368">
        <f>'[2]Section B Appendix'!L15</f>
        <v>0.63725150654568119</v>
      </c>
      <c r="G15" s="45">
        <f>'[2]Section B Appendix'!O15</f>
        <v>0.63758723828514452</v>
      </c>
      <c r="H15" s="368">
        <f>'[2]Section B Appendix'!R15</f>
        <v>0.63413406214039125</v>
      </c>
      <c r="I15" s="45">
        <f>'[2]Section B Appendix'!U15</f>
        <v>0.62854376987968474</v>
      </c>
      <c r="J15" s="327">
        <f>'Section B Appendix'!X15</f>
        <v>0.62640273227852517</v>
      </c>
    </row>
    <row r="16" spans="1:10" s="5" customFormat="1" x14ac:dyDescent="0.2">
      <c r="A16" s="315" t="s">
        <v>76</v>
      </c>
      <c r="B16" s="15" t="s">
        <v>93</v>
      </c>
      <c r="C16" s="249" t="s">
        <v>102</v>
      </c>
      <c r="D16" s="369" t="str">
        <f>'[2]Section B Appendix'!F16</f>
        <v>n/a</v>
      </c>
      <c r="E16" s="43">
        <f>'[2]Section B Appendix'!I16</f>
        <v>0.65134365134365135</v>
      </c>
      <c r="F16" s="369">
        <f>'[2]Section B Appendix'!L16</f>
        <v>0.62917265914767995</v>
      </c>
      <c r="G16" s="43">
        <f>'[2]Section B Appendix'!O16</f>
        <v>0.62707375963860112</v>
      </c>
      <c r="H16" s="369">
        <f>'[2]Section B Appendix'!R16</f>
        <v>0.62373577749683939</v>
      </c>
      <c r="I16" s="43">
        <f>'[2]Section B Appendix'!U16</f>
        <v>0.61944696282864908</v>
      </c>
      <c r="J16" s="328">
        <f>'Section B Appendix'!X16</f>
        <v>0.61899356791524784</v>
      </c>
    </row>
    <row r="17" spans="1:10" s="5" customFormat="1" x14ac:dyDescent="0.2">
      <c r="A17" s="315" t="s">
        <v>76</v>
      </c>
      <c r="B17" s="15" t="s">
        <v>93</v>
      </c>
      <c r="C17" s="148" t="s">
        <v>46</v>
      </c>
      <c r="D17" s="369" t="str">
        <f>'[2]Section B Appendix'!F17</f>
        <v>n/a</v>
      </c>
      <c r="E17" s="43">
        <f>'[2]Section B Appendix'!I17</f>
        <v>0.75274261603375525</v>
      </c>
      <c r="F17" s="369">
        <f>'[2]Section B Appendix'!L17</f>
        <v>0.72430668841761825</v>
      </c>
      <c r="G17" s="43">
        <f>'[2]Section B Appendix'!O17</f>
        <v>0.45161290322580644</v>
      </c>
      <c r="H17" s="369">
        <f>'[2]Section B Appendix'!R17</f>
        <v>0.19354838709677419</v>
      </c>
      <c r="I17" s="43">
        <f>'[2]Section B Appendix'!U17</f>
        <v>0.15789473684210525</v>
      </c>
      <c r="J17" s="328">
        <f>'Section B Appendix'!X17</f>
        <v>0.26923076923076922</v>
      </c>
    </row>
    <row r="18" spans="1:10" s="5" customFormat="1" ht="13.5" thickBot="1" x14ac:dyDescent="0.25">
      <c r="A18" s="306" t="s">
        <v>76</v>
      </c>
      <c r="B18" s="21" t="s">
        <v>94</v>
      </c>
      <c r="C18" s="314" t="s">
        <v>44</v>
      </c>
      <c r="D18" s="371" t="str">
        <f>'[2]Section B Appendix'!F18</f>
        <v>n/a</v>
      </c>
      <c r="E18" s="44" t="str">
        <f>'[2]Section B Appendix'!I18</f>
        <v>n/a</v>
      </c>
      <c r="F18" s="371" t="str">
        <f>'[2]Section B Appendix'!L18</f>
        <v>n/a</v>
      </c>
      <c r="G18" s="44">
        <f>'[2]Section B Appendix'!O18</f>
        <v>0.75334448160535117</v>
      </c>
      <c r="H18" s="371">
        <f>'[2]Section B Appendix'!R18</f>
        <v>0.74253430185633573</v>
      </c>
      <c r="I18" s="44">
        <f>'[2]Section B Appendix'!U18</f>
        <v>0.72794723825226715</v>
      </c>
      <c r="J18" s="332">
        <f>'Section B Appendix'!X18</f>
        <v>0.72332730560578662</v>
      </c>
    </row>
    <row r="19" spans="1:10" s="5" customFormat="1" ht="21.75" thickBot="1" x14ac:dyDescent="0.25">
      <c r="A19" s="319" t="s">
        <v>78</v>
      </c>
      <c r="B19" s="247" t="s">
        <v>95</v>
      </c>
      <c r="C19" s="320" t="s">
        <v>44</v>
      </c>
      <c r="D19" s="372" t="str">
        <f>'[2]Section B Appendix'!F19</f>
        <v>n/a</v>
      </c>
      <c r="E19" s="218" t="str">
        <f>'[2]Section B Appendix'!I19</f>
        <v>n/a</v>
      </c>
      <c r="F19" s="330" t="str">
        <f>'[2]Section B Appendix'!L19</f>
        <v>n/a</v>
      </c>
      <c r="G19" s="218">
        <f>'[2]Section B Appendix'!O19</f>
        <v>0.90365944734876769</v>
      </c>
      <c r="H19" s="218">
        <f>'[2]Section B Appendix'!R19</f>
        <v>0.93100000000000005</v>
      </c>
      <c r="I19" s="218">
        <f>'[2]Section B Appendix'!U19</f>
        <v>0.90758547008547008</v>
      </c>
      <c r="J19" s="218">
        <f>'Section B Appendix'!X19</f>
        <v>0.92467332820907</v>
      </c>
    </row>
    <row r="20" spans="1:10" s="5" customFormat="1" ht="32.25" thickBot="1" x14ac:dyDescent="0.25">
      <c r="A20" s="318" t="s">
        <v>79</v>
      </c>
      <c r="B20" s="213" t="s">
        <v>96</v>
      </c>
      <c r="C20" s="210" t="s">
        <v>44</v>
      </c>
      <c r="D20" s="373" t="str">
        <f>'[2]Section B Appendix'!F20</f>
        <v>n/a</v>
      </c>
      <c r="E20" s="211" t="str">
        <f>'[2]Section B Appendix'!I20</f>
        <v>n/a</v>
      </c>
      <c r="F20" s="331" t="str">
        <f>'[2]Section B Appendix'!L20</f>
        <v>n/a</v>
      </c>
      <c r="G20" s="211">
        <f>'[2]Section B Appendix'!O20</f>
        <v>0.82973805855161786</v>
      </c>
      <c r="H20" s="211">
        <f>'[2]Section B Appendix'!R20</f>
        <v>0.88500000000000001</v>
      </c>
      <c r="I20" s="211">
        <f>'[2]Section B Appendix'!U20</f>
        <v>0.88718577559779277</v>
      </c>
      <c r="J20" s="44">
        <f>'Section B Appendix'!X20</f>
        <v>0.80875781948168002</v>
      </c>
    </row>
    <row r="21" spans="1:10" s="5" customFormat="1" ht="21.75" thickBot="1" x14ac:dyDescent="0.25">
      <c r="A21" s="318" t="s">
        <v>80</v>
      </c>
      <c r="B21" s="213" t="s">
        <v>97</v>
      </c>
      <c r="C21" s="210" t="s">
        <v>44</v>
      </c>
      <c r="D21" s="373" t="str">
        <f>'[2]Section B Appendix'!F21</f>
        <v>n/a</v>
      </c>
      <c r="E21" s="211" t="str">
        <f>'[2]Section B Appendix'!I21</f>
        <v>n/a</v>
      </c>
      <c r="F21" s="331" t="str">
        <f>'[2]Section B Appendix'!L21</f>
        <v>n/a</v>
      </c>
      <c r="G21" s="211">
        <f>'[2]Section B Appendix'!O21</f>
        <v>0.35323383084577115</v>
      </c>
      <c r="H21" s="211">
        <f>'[2]Section B Appendix'!R21</f>
        <v>0.33100000000000002</v>
      </c>
      <c r="I21" s="211">
        <f>'[2]Section B Appendix'!U21</f>
        <v>0.44257425742574258</v>
      </c>
      <c r="J21" s="44">
        <f>'Section B Appendix'!X21</f>
        <v>0.44492753623188408</v>
      </c>
    </row>
    <row r="22" spans="1:10" s="5" customFormat="1" ht="32.25" thickBot="1" x14ac:dyDescent="0.25">
      <c r="A22" s="318" t="s">
        <v>81</v>
      </c>
      <c r="B22" s="213" t="s">
        <v>98</v>
      </c>
      <c r="C22" s="210" t="s">
        <v>44</v>
      </c>
      <c r="D22" s="373" t="str">
        <f>'[2]Section B Appendix'!F22</f>
        <v>n/a</v>
      </c>
      <c r="E22" s="211" t="str">
        <f>'[2]Section B Appendix'!I22</f>
        <v>n/a</v>
      </c>
      <c r="F22" s="331" t="str">
        <f>'[2]Section B Appendix'!L22</f>
        <v>n/a</v>
      </c>
      <c r="G22" s="211">
        <f>'[2]Section B Appendix'!O22</f>
        <v>0.55721393034825872</v>
      </c>
      <c r="H22" s="211">
        <f>'[2]Section B Appendix'!R22</f>
        <v>0.36699999999999999</v>
      </c>
      <c r="I22" s="211">
        <f>'[2]Section B Appendix'!U22</f>
        <v>0.50297029702970297</v>
      </c>
      <c r="J22" s="44">
        <f>'Section B Appendix'!X22</f>
        <v>0.6768115942028986</v>
      </c>
    </row>
    <row r="23" spans="1:10" ht="21" x14ac:dyDescent="0.2">
      <c r="A23" s="34">
        <v>5</v>
      </c>
      <c r="B23" s="72" t="s">
        <v>15</v>
      </c>
      <c r="C23" s="248" t="s">
        <v>39</v>
      </c>
      <c r="D23" s="368">
        <f>'Section B Appendix'!F23</f>
        <v>0.64734962922274097</v>
      </c>
      <c r="E23" s="45">
        <f>'Section B Appendix'!I23</f>
        <v>0.66448979591836732</v>
      </c>
      <c r="F23" s="327">
        <f>'Section B Appendix'!L23</f>
        <v>0.6495726495726496</v>
      </c>
      <c r="G23" s="45">
        <f>'Section B Appendix'!O23</f>
        <v>0.64452473596442472</v>
      </c>
      <c r="H23" s="45">
        <f>'Section B Appendix'!R23</f>
        <v>0.6234829240756421</v>
      </c>
      <c r="I23" s="45">
        <f>'Section B Appendix'!U23</f>
        <v>0.62400424853956449</v>
      </c>
      <c r="J23" s="45">
        <f>'Section B Appendix'!X23</f>
        <v>0.64643867318076631</v>
      </c>
    </row>
    <row r="24" spans="1:10" ht="21" customHeight="1" x14ac:dyDescent="0.2">
      <c r="A24" s="70">
        <v>5</v>
      </c>
      <c r="B24" s="120" t="s">
        <v>15</v>
      </c>
      <c r="C24" s="249" t="s">
        <v>102</v>
      </c>
      <c r="D24" s="369">
        <f>'Section B Appendix'!F24</f>
        <v>0.64038231780167265</v>
      </c>
      <c r="E24" s="43">
        <f>'Section B Appendix'!I24</f>
        <v>0.65905044510385757</v>
      </c>
      <c r="F24" s="328">
        <f>'Section B Appendix'!L24</f>
        <v>0.64934687953555881</v>
      </c>
      <c r="G24" s="43">
        <f>'Section B Appendix'!O24</f>
        <v>0.64905314599877828</v>
      </c>
      <c r="H24" s="43">
        <f>'Section B Appendix'!R24</f>
        <v>0.62496128832455866</v>
      </c>
      <c r="I24" s="43">
        <f>'Section B Appendix'!U24</f>
        <v>0.62236347876336318</v>
      </c>
      <c r="J24" s="43">
        <f>'Section B Appendix'!X24</f>
        <v>0.64879801050013819</v>
      </c>
    </row>
    <row r="25" spans="1:10" ht="21" x14ac:dyDescent="0.2">
      <c r="A25" s="32">
        <v>5</v>
      </c>
      <c r="B25" s="56" t="s">
        <v>15</v>
      </c>
      <c r="C25" s="249" t="s">
        <v>46</v>
      </c>
      <c r="D25" s="369">
        <f>'Section B Appendix'!F25</f>
        <v>0.726962457337884</v>
      </c>
      <c r="E25" s="43">
        <f>'Section B Appendix'!I25</f>
        <v>0.72459016393442621</v>
      </c>
      <c r="F25" s="328">
        <f>'Section B Appendix'!L25</f>
        <v>0.65217391304347827</v>
      </c>
      <c r="G25" s="43">
        <f>'Section B Appendix'!O25</f>
        <v>0.90909090909090906</v>
      </c>
      <c r="H25" s="43">
        <f>'Section B Appendix'!R25</f>
        <v>1</v>
      </c>
      <c r="I25" s="43">
        <f>'Section B Appendix'!U25</f>
        <v>1</v>
      </c>
      <c r="J25" s="43">
        <f>'Section B Appendix'!X25</f>
        <v>1</v>
      </c>
    </row>
    <row r="26" spans="1:10" ht="21.75" thickBot="1" x14ac:dyDescent="0.25">
      <c r="A26" s="35">
        <v>5</v>
      </c>
      <c r="B26" s="57" t="s">
        <v>15</v>
      </c>
      <c r="C26" s="251" t="s">
        <v>44</v>
      </c>
      <c r="D26" s="371" t="str">
        <f>'Section B Appendix'!F26</f>
        <v>n/a</v>
      </c>
      <c r="E26" s="44" t="str">
        <f>'Section B Appendix'!I26</f>
        <v>n/a</v>
      </c>
      <c r="F26" s="332" t="str">
        <f>'Section B Appendix'!L26</f>
        <v>n/a</v>
      </c>
      <c r="G26" s="44">
        <f>'Section B Appendix'!O26</f>
        <v>0.58785942492012777</v>
      </c>
      <c r="H26" s="44">
        <f>'Section B Appendix'!R26</f>
        <v>0.59934853420195444</v>
      </c>
      <c r="I26" s="44">
        <f>'Section B Appendix'!U26</f>
        <v>0.64026402640264024</v>
      </c>
      <c r="J26" s="44">
        <f>'Section B Appendix'!X26</f>
        <v>0.61338289962825276</v>
      </c>
    </row>
    <row r="27" spans="1:10" s="5" customFormat="1" ht="21.75" thickBot="1" x14ac:dyDescent="0.25">
      <c r="A27" s="318" t="s">
        <v>86</v>
      </c>
      <c r="B27" s="213" t="s">
        <v>87</v>
      </c>
      <c r="C27" s="197" t="s">
        <v>44</v>
      </c>
      <c r="D27" s="373" t="str">
        <f>'[2]Section B Appendix'!F27</f>
        <v>n/a</v>
      </c>
      <c r="E27" s="211" t="str">
        <f>'[2]Section B Appendix'!I27</f>
        <v>n/a</v>
      </c>
      <c r="F27" s="331" t="str">
        <f>'[2]Section B Appendix'!L27</f>
        <v>n/a</v>
      </c>
      <c r="G27" s="211">
        <f>'[2]Section B Appendix'!O27</f>
        <v>0.48888888888888887</v>
      </c>
      <c r="H27" s="211">
        <f>'[2]Section B Appendix'!R27</f>
        <v>0.872</v>
      </c>
      <c r="I27" s="211" t="str">
        <f>'[2]Section B Appendix'!U27</f>
        <v>n/a</v>
      </c>
      <c r="J27" s="44" t="str">
        <f>'Section B Appendix'!X27</f>
        <v>n/a</v>
      </c>
    </row>
    <row r="28" spans="1:10" s="5" customFormat="1" ht="21.75" thickBot="1" x14ac:dyDescent="0.25">
      <c r="A28" s="318" t="s">
        <v>88</v>
      </c>
      <c r="B28" s="213" t="s">
        <v>89</v>
      </c>
      <c r="C28" s="197" t="s">
        <v>44</v>
      </c>
      <c r="D28" s="373" t="str">
        <f>'[2]Section B Appendix'!F28</f>
        <v>n/a</v>
      </c>
      <c r="E28" s="211" t="str">
        <f>'[2]Section B Appendix'!I28</f>
        <v>n/a</v>
      </c>
      <c r="F28" s="331" t="str">
        <f>'[2]Section B Appendix'!L28</f>
        <v>n/a</v>
      </c>
      <c r="G28" s="211">
        <f>'[2]Section B Appendix'!O28</f>
        <v>0.33575581395348836</v>
      </c>
      <c r="H28" s="211">
        <f>'[2]Section B Appendix'!R28</f>
        <v>0.374</v>
      </c>
      <c r="I28" s="211">
        <f>'[2]Section B Appendix'!U28</f>
        <v>0.45487804878048782</v>
      </c>
      <c r="J28" s="44">
        <f>'Section B Appendix'!X28</f>
        <v>0.31190150478796169</v>
      </c>
    </row>
    <row r="29" spans="1:10" ht="21" x14ac:dyDescent="0.2">
      <c r="A29" s="304">
        <v>8</v>
      </c>
      <c r="B29" s="72" t="s">
        <v>104</v>
      </c>
      <c r="C29" s="248" t="s">
        <v>39</v>
      </c>
      <c r="D29" s="368">
        <f>'Section B Appendix'!F29</f>
        <v>0.78400000000000003</v>
      </c>
      <c r="E29" s="45">
        <f>'Section B Appendix'!I29</f>
        <v>0.79200000000000004</v>
      </c>
      <c r="F29" s="327">
        <f>'Section B Appendix'!L29</f>
        <v>0.76100000000000001</v>
      </c>
      <c r="G29" s="45">
        <f>'Section B Appendix'!O29</f>
        <v>0.78603945371775419</v>
      </c>
      <c r="H29" s="45">
        <f>'Section B Appendix'!R29</f>
        <v>0.82848837209302328</v>
      </c>
      <c r="I29" s="45">
        <f>'Section B Appendix'!U29</f>
        <v>0.90769230769230769</v>
      </c>
      <c r="J29" s="45">
        <f>'Section B Appendix'!X29</f>
        <v>0.92008196721311475</v>
      </c>
    </row>
    <row r="30" spans="1:10" ht="21" x14ac:dyDescent="0.2">
      <c r="A30" s="305">
        <v>8</v>
      </c>
      <c r="B30" s="246" t="s">
        <v>104</v>
      </c>
      <c r="C30" s="249" t="s">
        <v>102</v>
      </c>
      <c r="D30" s="369">
        <f>'Section B Appendix'!F30</f>
        <v>0.78200000000000003</v>
      </c>
      <c r="E30" s="43">
        <f>'Section B Appendix'!I30</f>
        <v>0.78900000000000003</v>
      </c>
      <c r="F30" s="328">
        <f>'Section B Appendix'!L30</f>
        <v>0.75800000000000001</v>
      </c>
      <c r="G30" s="43">
        <f>'Section B Appendix'!O30</f>
        <v>0.78664495114006516</v>
      </c>
      <c r="H30" s="43">
        <f>'Section B Appendix'!R30</f>
        <v>0.82792207792207795</v>
      </c>
      <c r="I30" s="43">
        <f>'Section B Appendix'!U30</f>
        <v>0.89980353634577603</v>
      </c>
      <c r="J30" s="43">
        <f>'Section B Appendix'!X30</f>
        <v>0.92889908256880738</v>
      </c>
    </row>
    <row r="31" spans="1:10" ht="21" x14ac:dyDescent="0.2">
      <c r="A31" s="305">
        <v>8</v>
      </c>
      <c r="B31" s="246" t="s">
        <v>104</v>
      </c>
      <c r="C31" s="249" t="s">
        <v>46</v>
      </c>
      <c r="D31" s="369">
        <f>'Section B Appendix'!F31</f>
        <v>0.81799999999999995</v>
      </c>
      <c r="E31" s="43">
        <f>'Section B Appendix'!I31</f>
        <v>0.83099999999999996</v>
      </c>
      <c r="F31" s="328">
        <f>'Section B Appendix'!L31</f>
        <v>0.81100000000000005</v>
      </c>
      <c r="G31" s="43">
        <f>'Section B Appendix'!O31</f>
        <v>0.8571428571428571</v>
      </c>
      <c r="H31" s="43">
        <f>'Section B Appendix'!R31</f>
        <v>0.33333333333333331</v>
      </c>
      <c r="I31" s="43">
        <f>'Section B Appendix'!U31</f>
        <v>1</v>
      </c>
      <c r="J31" s="43">
        <f>'Section B Appendix'!X31</f>
        <v>1</v>
      </c>
    </row>
    <row r="32" spans="1:10" ht="21.75" thickBot="1" x14ac:dyDescent="0.25">
      <c r="A32" s="306">
        <v>8</v>
      </c>
      <c r="B32" s="307" t="s">
        <v>104</v>
      </c>
      <c r="C32" s="251" t="s">
        <v>44</v>
      </c>
      <c r="D32" s="371" t="str">
        <f>'Section B Appendix'!F32</f>
        <v>n/a</v>
      </c>
      <c r="E32" s="44" t="str">
        <f>'Section B Appendix'!I32</f>
        <v>n/a</v>
      </c>
      <c r="F32" s="332" t="str">
        <f>'Section B Appendix'!L32</f>
        <v>n/a</v>
      </c>
      <c r="G32" s="44">
        <f>'Section B Appendix'!O32</f>
        <v>0.76315789473684215</v>
      </c>
      <c r="H32" s="44">
        <f>'Section B Appendix'!R32</f>
        <v>0.85507246376811596</v>
      </c>
      <c r="I32" s="44">
        <f>'Section B Appendix'!U32</f>
        <v>0.95890410958904104</v>
      </c>
      <c r="J32" s="44">
        <f>'Section B Appendix'!X32</f>
        <v>0.84313725490196079</v>
      </c>
    </row>
    <row r="33" spans="1:8" x14ac:dyDescent="0.2">
      <c r="A33" s="215" t="s">
        <v>99</v>
      </c>
    </row>
    <row r="34" spans="1:8" x14ac:dyDescent="0.2">
      <c r="A34" s="11" t="s">
        <v>41</v>
      </c>
    </row>
    <row r="35" spans="1:8" x14ac:dyDescent="0.2">
      <c r="A35" s="11" t="s">
        <v>40</v>
      </c>
      <c r="C35" s="11" t="s">
        <v>40</v>
      </c>
    </row>
    <row r="36" spans="1:8" x14ac:dyDescent="0.2">
      <c r="A36" s="11" t="s">
        <v>100</v>
      </c>
      <c r="C36" s="11"/>
    </row>
    <row r="37" spans="1:8" x14ac:dyDescent="0.2">
      <c r="C37" s="11"/>
      <c r="G37" s="216"/>
      <c r="H37" s="216"/>
    </row>
  </sheetData>
  <mergeCells count="1">
    <mergeCell ref="A1:J1"/>
  </mergeCells>
  <printOptions horizontalCentered="1"/>
  <pageMargins left="0.25" right="0.25" top="0.75" bottom="0.75" header="0.3" footer="0.3"/>
  <pageSetup scale="79" fitToWidth="0" orientation="landscape" horizontalDpi="300" verticalDpi="300" r:id="rId1"/>
  <headerFooter alignWithMargins="0">
    <oddHeader>&amp;C&amp;8Texas Department of Family and Protective Services</oddHeader>
    <oddFooter>&amp;L&amp;8Data Source:  IMPACT Data Warehouse&amp;C&amp;8&amp;P of &amp;N&amp;R&amp;8Management Reporting &amp; Statistics
FY10 - FY17 Data as of November 7th Following End of Each Fiscal Year
FY18 Data as of 1/07/2087
Log 85392 (dD)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>
      <selection activeCell="H30" sqref="H30"/>
    </sheetView>
  </sheetViews>
  <sheetFormatPr defaultColWidth="9.140625" defaultRowHeight="12" x14ac:dyDescent="0.2"/>
  <cols>
    <col min="1" max="1" width="15.28515625" style="266" customWidth="1"/>
    <col min="2" max="2" width="24.28515625" style="266" customWidth="1"/>
    <col min="3" max="5" width="12.42578125" style="266" bestFit="1" customWidth="1"/>
    <col min="6" max="6" width="14.85546875" style="266" customWidth="1"/>
    <col min="7" max="7" width="16.5703125" style="266" customWidth="1"/>
    <col min="8" max="9" width="12" style="266" bestFit="1" customWidth="1"/>
    <col min="10" max="10" width="14.85546875" style="266" bestFit="1" customWidth="1"/>
    <col min="11" max="11" width="31.7109375" style="266" bestFit="1" customWidth="1"/>
    <col min="12" max="12" width="32.28515625" style="266" bestFit="1" customWidth="1"/>
    <col min="13" max="13" width="11.85546875" style="266" bestFit="1" customWidth="1"/>
    <col min="14" max="14" width="31.7109375" style="266" bestFit="1" customWidth="1"/>
    <col min="15" max="15" width="14.140625" style="266" bestFit="1" customWidth="1"/>
    <col min="16" max="16384" width="9.140625" style="266"/>
  </cols>
  <sheetData>
    <row r="1" spans="1:15" ht="5.25" customHeight="1" x14ac:dyDescent="0.2"/>
    <row r="2" spans="1:15" ht="15" x14ac:dyDescent="0.25">
      <c r="A2" s="267" t="s">
        <v>106</v>
      </c>
    </row>
    <row r="3" spans="1:15" ht="3" customHeight="1" x14ac:dyDescent="0.2">
      <c r="J3" s="268"/>
    </row>
    <row r="4" spans="1:15" ht="15" x14ac:dyDescent="0.25">
      <c r="A4" s="269" t="s">
        <v>107</v>
      </c>
      <c r="J4" s="268"/>
    </row>
    <row r="5" spans="1:15" ht="6.75" customHeight="1" x14ac:dyDescent="0.2">
      <c r="O5" s="270"/>
    </row>
    <row r="6" spans="1:15" ht="24" x14ac:dyDescent="0.2">
      <c r="A6" s="339"/>
      <c r="B6" s="341" t="s">
        <v>108</v>
      </c>
      <c r="C6" s="271" t="s">
        <v>109</v>
      </c>
      <c r="D6" s="271" t="s">
        <v>110</v>
      </c>
      <c r="E6" s="272" t="s">
        <v>111</v>
      </c>
    </row>
    <row r="7" spans="1:15" x14ac:dyDescent="0.2">
      <c r="A7" s="340"/>
      <c r="B7" s="342"/>
      <c r="C7" s="272" t="s">
        <v>112</v>
      </c>
      <c r="D7" s="272" t="s">
        <v>112</v>
      </c>
      <c r="E7" s="272" t="s">
        <v>112</v>
      </c>
      <c r="K7" s="273"/>
      <c r="L7" s="273"/>
    </row>
    <row r="8" spans="1:15" ht="24" x14ac:dyDescent="0.2">
      <c r="A8" s="274" t="s">
        <v>113</v>
      </c>
      <c r="B8" s="275" t="s">
        <v>114</v>
      </c>
      <c r="C8" s="276">
        <v>386665629</v>
      </c>
      <c r="D8" s="277" t="s">
        <v>115</v>
      </c>
      <c r="E8" s="276">
        <v>423075677</v>
      </c>
      <c r="K8" s="273"/>
      <c r="L8" s="273"/>
    </row>
    <row r="9" spans="1:15" ht="13.5" customHeight="1" x14ac:dyDescent="0.2">
      <c r="A9" s="343" t="s">
        <v>116</v>
      </c>
      <c r="B9" s="275" t="s">
        <v>117</v>
      </c>
      <c r="C9" s="278">
        <v>12325296</v>
      </c>
      <c r="D9" s="279">
        <v>1073322</v>
      </c>
      <c r="E9" s="276">
        <v>13398618</v>
      </c>
      <c r="F9" s="280"/>
      <c r="G9" s="280"/>
      <c r="H9" s="280"/>
      <c r="I9" s="280"/>
      <c r="K9" s="273"/>
      <c r="L9" s="273"/>
    </row>
    <row r="10" spans="1:15" ht="24" customHeight="1" x14ac:dyDescent="0.2">
      <c r="A10" s="344"/>
      <c r="B10" s="275" t="s">
        <v>118</v>
      </c>
      <c r="C10" s="276">
        <v>11437637.66</v>
      </c>
      <c r="D10" s="276">
        <v>1178100</v>
      </c>
      <c r="E10" s="276">
        <v>12615737.66</v>
      </c>
      <c r="F10" s="280"/>
      <c r="G10" s="280"/>
      <c r="H10" s="280"/>
      <c r="I10" s="280"/>
      <c r="K10" s="273"/>
      <c r="L10" s="273"/>
    </row>
    <row r="11" spans="1:15" ht="30" customHeight="1" x14ac:dyDescent="0.2">
      <c r="A11" s="344"/>
      <c r="B11" s="275" t="s">
        <v>119</v>
      </c>
      <c r="C11" s="276">
        <v>2234079.4</v>
      </c>
      <c r="D11" s="276">
        <v>94515.96</v>
      </c>
      <c r="E11" s="276">
        <v>2328595.36</v>
      </c>
      <c r="F11" s="280"/>
      <c r="G11" s="280"/>
      <c r="H11" s="280"/>
      <c r="I11" s="280"/>
      <c r="K11" s="273"/>
      <c r="L11" s="273"/>
    </row>
    <row r="12" spans="1:15" ht="25.5" x14ac:dyDescent="0.2">
      <c r="A12" s="344"/>
      <c r="B12" s="275" t="s">
        <v>120</v>
      </c>
      <c r="C12" s="276">
        <v>5132782</v>
      </c>
      <c r="D12" s="276">
        <v>0</v>
      </c>
      <c r="E12" s="276">
        <v>5132782</v>
      </c>
      <c r="F12" s="280"/>
      <c r="G12" s="280"/>
      <c r="H12" s="280"/>
      <c r="I12" s="280"/>
      <c r="K12" s="273"/>
      <c r="L12" s="273"/>
    </row>
    <row r="13" spans="1:15" ht="24.75" customHeight="1" x14ac:dyDescent="0.2">
      <c r="A13" s="345"/>
      <c r="B13" s="275" t="s">
        <v>121</v>
      </c>
      <c r="C13" s="276">
        <v>21269625.300000001</v>
      </c>
      <c r="D13" s="277" t="s">
        <v>122</v>
      </c>
      <c r="E13" s="276">
        <v>21390721</v>
      </c>
      <c r="F13" s="280"/>
      <c r="G13" s="280"/>
      <c r="H13" s="280"/>
      <c r="I13" s="280"/>
      <c r="K13" s="273"/>
      <c r="L13" s="273"/>
    </row>
    <row r="14" spans="1:15" ht="13.5" x14ac:dyDescent="0.2">
      <c r="A14" s="281" t="s">
        <v>123</v>
      </c>
      <c r="B14" s="275" t="s">
        <v>124</v>
      </c>
      <c r="C14" s="278">
        <v>0</v>
      </c>
      <c r="D14" s="278">
        <v>0</v>
      </c>
      <c r="E14" s="278">
        <v>0</v>
      </c>
      <c r="K14" s="273"/>
      <c r="L14" s="273"/>
    </row>
    <row r="15" spans="1:15" ht="24" x14ac:dyDescent="0.2">
      <c r="A15" s="281" t="s">
        <v>125</v>
      </c>
      <c r="B15" s="275" t="s">
        <v>126</v>
      </c>
      <c r="C15" s="278">
        <v>278100.41000000003</v>
      </c>
      <c r="D15" s="278">
        <v>0</v>
      </c>
      <c r="E15" s="278">
        <v>278100.41000000003</v>
      </c>
      <c r="K15" s="273"/>
      <c r="L15" s="273"/>
    </row>
    <row r="16" spans="1:15" ht="25.5" x14ac:dyDescent="0.2">
      <c r="A16" s="281" t="s">
        <v>127</v>
      </c>
      <c r="B16" s="275" t="s">
        <v>128</v>
      </c>
      <c r="C16" s="278">
        <v>428839.43999999983</v>
      </c>
      <c r="D16" s="278">
        <v>2369259.29</v>
      </c>
      <c r="E16" s="278">
        <v>2798098.73</v>
      </c>
      <c r="K16" s="273"/>
      <c r="L16" s="273"/>
    </row>
    <row r="17" spans="1:8" x14ac:dyDescent="0.2">
      <c r="A17" s="281" t="s">
        <v>111</v>
      </c>
      <c r="B17" s="282"/>
      <c r="C17" s="283">
        <f>SUM(C8:C16)</f>
        <v>439771989.21000004</v>
      </c>
      <c r="D17" s="283">
        <v>41246341</v>
      </c>
      <c r="E17" s="283">
        <f>SUM(E8:E16)</f>
        <v>481018330.16000009</v>
      </c>
    </row>
    <row r="18" spans="1:8" s="284" customFormat="1" x14ac:dyDescent="0.2">
      <c r="A18" s="266"/>
      <c r="B18" s="266"/>
      <c r="C18" s="266"/>
      <c r="D18" s="266"/>
      <c r="E18" s="266"/>
      <c r="F18" s="266"/>
      <c r="G18" s="266"/>
      <c r="H18" s="266"/>
    </row>
    <row r="19" spans="1:8" s="284" customFormat="1" ht="12" customHeight="1" x14ac:dyDescent="0.2">
      <c r="A19" s="346" t="s">
        <v>129</v>
      </c>
      <c r="B19" s="347"/>
      <c r="C19" s="347"/>
      <c r="D19" s="347"/>
      <c r="E19" s="348"/>
      <c r="F19" s="266"/>
      <c r="G19" s="266"/>
      <c r="H19" s="266"/>
    </row>
    <row r="20" spans="1:8" s="284" customFormat="1" ht="12" customHeight="1" x14ac:dyDescent="0.2">
      <c r="A20" s="349" t="s">
        <v>130</v>
      </c>
      <c r="B20" s="350"/>
      <c r="C20" s="350"/>
      <c r="D20" s="350"/>
      <c r="E20" s="351"/>
      <c r="F20" s="266"/>
      <c r="G20" s="266"/>
      <c r="H20" s="266"/>
    </row>
    <row r="21" spans="1:8" s="284" customFormat="1" ht="12" customHeight="1" x14ac:dyDescent="0.2">
      <c r="A21" s="349" t="s">
        <v>131</v>
      </c>
      <c r="B21" s="350"/>
      <c r="C21" s="350"/>
      <c r="D21" s="350"/>
      <c r="E21" s="351"/>
      <c r="F21" s="266"/>
      <c r="G21" s="266"/>
      <c r="H21" s="266"/>
    </row>
    <row r="22" spans="1:8" s="284" customFormat="1" ht="22.5" customHeight="1" x14ac:dyDescent="0.2">
      <c r="A22" s="349" t="s">
        <v>132</v>
      </c>
      <c r="B22" s="350"/>
      <c r="C22" s="350"/>
      <c r="D22" s="350"/>
      <c r="E22" s="351"/>
      <c r="F22" s="266"/>
      <c r="G22" s="266"/>
      <c r="H22" s="266"/>
    </row>
    <row r="23" spans="1:8" s="284" customFormat="1" ht="12" customHeight="1" x14ac:dyDescent="0.2">
      <c r="A23" s="349" t="s">
        <v>133</v>
      </c>
      <c r="B23" s="350"/>
      <c r="C23" s="350"/>
      <c r="D23" s="350"/>
      <c r="E23" s="351"/>
      <c r="F23" s="266"/>
      <c r="G23" s="266"/>
      <c r="H23" s="266"/>
    </row>
    <row r="24" spans="1:8" s="284" customFormat="1" ht="24" customHeight="1" x14ac:dyDescent="0.2">
      <c r="A24" s="349" t="s">
        <v>134</v>
      </c>
      <c r="B24" s="350"/>
      <c r="C24" s="350"/>
      <c r="D24" s="350"/>
      <c r="E24" s="351"/>
      <c r="F24" s="266"/>
      <c r="G24" s="266"/>
      <c r="H24" s="266"/>
    </row>
    <row r="25" spans="1:8" s="284" customFormat="1" ht="12" customHeight="1" x14ac:dyDescent="0.2">
      <c r="A25" s="349" t="s">
        <v>135</v>
      </c>
      <c r="B25" s="350"/>
      <c r="C25" s="350"/>
      <c r="D25" s="350"/>
      <c r="E25" s="351"/>
      <c r="F25" s="266"/>
      <c r="G25" s="266"/>
      <c r="H25" s="266"/>
    </row>
    <row r="26" spans="1:8" s="284" customFormat="1" ht="12" customHeight="1" x14ac:dyDescent="0.2">
      <c r="A26" s="349" t="s">
        <v>136</v>
      </c>
      <c r="B26" s="350"/>
      <c r="C26" s="350"/>
      <c r="D26" s="350"/>
      <c r="E26" s="351"/>
      <c r="F26" s="266"/>
      <c r="G26" s="266"/>
      <c r="H26" s="266"/>
    </row>
    <row r="27" spans="1:8" s="284" customFormat="1" ht="12" customHeight="1" x14ac:dyDescent="0.2">
      <c r="A27" s="336" t="s">
        <v>137</v>
      </c>
      <c r="B27" s="337"/>
      <c r="C27" s="337"/>
      <c r="D27" s="337"/>
      <c r="E27" s="338"/>
      <c r="F27" s="266"/>
      <c r="G27" s="266"/>
      <c r="H27" s="266"/>
    </row>
    <row r="28" spans="1:8" x14ac:dyDescent="0.2">
      <c r="A28" s="352"/>
      <c r="B28" s="352"/>
      <c r="C28" s="352"/>
      <c r="D28" s="352"/>
      <c r="E28" s="352"/>
      <c r="F28" s="352"/>
      <c r="G28" s="352"/>
    </row>
    <row r="29" spans="1:8" ht="15" x14ac:dyDescent="0.25">
      <c r="A29" s="267" t="s">
        <v>138</v>
      </c>
    </row>
    <row r="30" spans="1:8" ht="6.75" customHeight="1" x14ac:dyDescent="0.2"/>
    <row r="31" spans="1:8" ht="15" x14ac:dyDescent="0.25">
      <c r="A31" s="269" t="s">
        <v>139</v>
      </c>
    </row>
    <row r="32" spans="1:8" ht="6.75" customHeight="1" x14ac:dyDescent="0.2"/>
    <row r="33" spans="1:12" ht="24" x14ac:dyDescent="0.2">
      <c r="A33" s="339"/>
      <c r="B33" s="341" t="s">
        <v>108</v>
      </c>
      <c r="C33" s="271" t="s">
        <v>109</v>
      </c>
      <c r="D33" s="271" t="s">
        <v>110</v>
      </c>
      <c r="E33" s="272" t="s">
        <v>111</v>
      </c>
    </row>
    <row r="34" spans="1:12" x14ac:dyDescent="0.2">
      <c r="A34" s="340"/>
      <c r="B34" s="342"/>
      <c r="C34" s="272" t="s">
        <v>112</v>
      </c>
      <c r="D34" s="272" t="s">
        <v>112</v>
      </c>
      <c r="E34" s="272" t="s">
        <v>112</v>
      </c>
      <c r="K34" s="273"/>
      <c r="L34" s="273"/>
    </row>
    <row r="35" spans="1:12" ht="24" x14ac:dyDescent="0.2">
      <c r="A35" s="274" t="s">
        <v>113</v>
      </c>
      <c r="B35" s="275" t="s">
        <v>114</v>
      </c>
      <c r="C35" s="278">
        <v>394956898</v>
      </c>
      <c r="D35" s="285" t="s">
        <v>140</v>
      </c>
      <c r="E35" s="278">
        <v>442613406</v>
      </c>
      <c r="F35" s="286"/>
      <c r="G35" s="286"/>
      <c r="J35" s="286"/>
      <c r="K35" s="287"/>
      <c r="L35" s="273"/>
    </row>
    <row r="36" spans="1:12" ht="13.5" customHeight="1" x14ac:dyDescent="0.2">
      <c r="A36" s="343" t="s">
        <v>116</v>
      </c>
      <c r="B36" s="275" t="s">
        <v>117</v>
      </c>
      <c r="C36" s="278">
        <v>14062011</v>
      </c>
      <c r="D36" s="278">
        <v>1339258</v>
      </c>
      <c r="E36" s="278">
        <v>15401269</v>
      </c>
      <c r="F36" s="286"/>
      <c r="G36" s="286"/>
      <c r="H36" s="288"/>
      <c r="I36" s="288"/>
      <c r="K36" s="287"/>
      <c r="L36" s="273"/>
    </row>
    <row r="37" spans="1:12" ht="25.5" x14ac:dyDescent="0.2">
      <c r="A37" s="344"/>
      <c r="B37" s="275" t="s">
        <v>118</v>
      </c>
      <c r="C37" s="278">
        <v>11565562</v>
      </c>
      <c r="D37" s="278">
        <v>1399750</v>
      </c>
      <c r="E37" s="278">
        <v>12965312</v>
      </c>
      <c r="F37" s="286"/>
      <c r="G37" s="286"/>
      <c r="H37" s="289"/>
      <c r="I37" s="289"/>
      <c r="K37" s="287"/>
      <c r="L37" s="273"/>
    </row>
    <row r="38" spans="1:12" ht="30.75" customHeight="1" x14ac:dyDescent="0.2">
      <c r="A38" s="344"/>
      <c r="B38" s="275" t="s">
        <v>119</v>
      </c>
      <c r="C38" s="278">
        <v>2412986.34</v>
      </c>
      <c r="D38" s="278">
        <v>94515.24</v>
      </c>
      <c r="E38" s="278">
        <v>2507501.58</v>
      </c>
      <c r="F38" s="286"/>
      <c r="G38" s="286"/>
      <c r="H38" s="288"/>
      <c r="I38" s="288"/>
      <c r="K38" s="287"/>
      <c r="L38" s="273"/>
    </row>
    <row r="39" spans="1:12" ht="25.5" x14ac:dyDescent="0.2">
      <c r="A39" s="344"/>
      <c r="B39" s="275" t="s">
        <v>120</v>
      </c>
      <c r="C39" s="278">
        <v>6835833.2000000002</v>
      </c>
      <c r="D39" s="278">
        <v>0</v>
      </c>
      <c r="E39" s="278">
        <v>6835833.2000000002</v>
      </c>
      <c r="F39" s="286"/>
      <c r="G39" s="286"/>
      <c r="H39" s="288"/>
      <c r="I39" s="288"/>
      <c r="K39" s="287"/>
      <c r="L39" s="273"/>
    </row>
    <row r="40" spans="1:12" ht="24" x14ac:dyDescent="0.2">
      <c r="A40" s="345"/>
      <c r="B40" s="275" t="s">
        <v>121</v>
      </c>
      <c r="C40" s="278">
        <v>24757423</v>
      </c>
      <c r="D40" s="285" t="s">
        <v>141</v>
      </c>
      <c r="E40" s="278">
        <v>24788010</v>
      </c>
      <c r="F40" s="286"/>
      <c r="G40" s="286"/>
      <c r="H40" s="288"/>
      <c r="I40" s="288"/>
      <c r="K40" s="287"/>
      <c r="L40" s="273"/>
    </row>
    <row r="41" spans="1:12" ht="13.5" x14ac:dyDescent="0.2">
      <c r="A41" s="281" t="s">
        <v>123</v>
      </c>
      <c r="B41" s="275" t="s">
        <v>124</v>
      </c>
      <c r="C41" s="278">
        <v>0</v>
      </c>
      <c r="D41" s="278">
        <v>0</v>
      </c>
      <c r="E41" s="278">
        <v>0</v>
      </c>
      <c r="F41" s="286"/>
      <c r="G41" s="286"/>
      <c r="K41" s="287"/>
      <c r="L41" s="273"/>
    </row>
    <row r="42" spans="1:12" ht="24" x14ac:dyDescent="0.2">
      <c r="A42" s="281" t="s">
        <v>125</v>
      </c>
      <c r="B42" s="275" t="s">
        <v>126</v>
      </c>
      <c r="C42" s="278">
        <v>188546.71</v>
      </c>
      <c r="D42" s="278">
        <v>0</v>
      </c>
      <c r="E42" s="278">
        <v>188546.71</v>
      </c>
      <c r="F42" s="286"/>
      <c r="G42" s="286"/>
      <c r="K42" s="287"/>
      <c r="L42" s="273"/>
    </row>
    <row r="43" spans="1:12" ht="25.5" x14ac:dyDescent="0.2">
      <c r="A43" s="281" t="s">
        <v>127</v>
      </c>
      <c r="B43" s="275" t="s">
        <v>128</v>
      </c>
      <c r="C43" s="278">
        <v>468516.02000000014</v>
      </c>
      <c r="D43" s="278">
        <v>4001578.51</v>
      </c>
      <c r="E43" s="278">
        <v>4470094.53</v>
      </c>
      <c r="F43" s="286"/>
      <c r="G43" s="286"/>
      <c r="K43" s="287"/>
      <c r="L43" s="273"/>
    </row>
    <row r="44" spans="1:12" x14ac:dyDescent="0.2">
      <c r="A44" s="281" t="s">
        <v>111</v>
      </c>
      <c r="B44" s="282"/>
      <c r="C44" s="290">
        <f>SUM(C35:C43)</f>
        <v>455247776.26999992</v>
      </c>
      <c r="D44" s="290">
        <v>54522197</v>
      </c>
      <c r="E44" s="290">
        <f>SUM(E35:E43)</f>
        <v>509769973.01999992</v>
      </c>
      <c r="G44" s="286"/>
      <c r="K44" s="273"/>
      <c r="L44" s="273"/>
    </row>
    <row r="45" spans="1:12" s="284" customFormat="1" x14ac:dyDescent="0.2">
      <c r="A45" s="266"/>
      <c r="B45" s="266"/>
      <c r="C45" s="266"/>
      <c r="D45" s="266"/>
      <c r="E45" s="266"/>
      <c r="F45" s="266"/>
      <c r="G45" s="266"/>
      <c r="H45" s="266"/>
    </row>
    <row r="46" spans="1:12" x14ac:dyDescent="0.2">
      <c r="A46" s="346" t="s">
        <v>129</v>
      </c>
      <c r="B46" s="347"/>
      <c r="C46" s="347"/>
      <c r="D46" s="347"/>
      <c r="E46" s="348"/>
      <c r="K46" s="273"/>
      <c r="L46" s="273"/>
    </row>
    <row r="47" spans="1:12" x14ac:dyDescent="0.2">
      <c r="A47" s="349" t="s">
        <v>130</v>
      </c>
      <c r="B47" s="350"/>
      <c r="C47" s="350"/>
      <c r="D47" s="350"/>
      <c r="E47" s="351"/>
      <c r="K47" s="273"/>
      <c r="L47" s="273"/>
    </row>
    <row r="48" spans="1:12" ht="12" customHeight="1" x14ac:dyDescent="0.2">
      <c r="A48" s="349" t="s">
        <v>131</v>
      </c>
      <c r="B48" s="350"/>
      <c r="C48" s="350"/>
      <c r="D48" s="350"/>
      <c r="E48" s="351"/>
      <c r="K48" s="273"/>
      <c r="L48" s="273"/>
    </row>
    <row r="49" spans="1:12" ht="24" customHeight="1" x14ac:dyDescent="0.2">
      <c r="A49" s="349" t="s">
        <v>132</v>
      </c>
      <c r="B49" s="350"/>
      <c r="C49" s="350"/>
      <c r="D49" s="350"/>
      <c r="E49" s="351"/>
      <c r="K49" s="273"/>
      <c r="L49" s="273"/>
    </row>
    <row r="50" spans="1:12" x14ac:dyDescent="0.2">
      <c r="A50" s="349" t="s">
        <v>133</v>
      </c>
      <c r="B50" s="350"/>
      <c r="C50" s="350"/>
      <c r="D50" s="350"/>
      <c r="E50" s="351"/>
      <c r="K50" s="273"/>
      <c r="L50" s="273"/>
    </row>
    <row r="51" spans="1:12" ht="23.25" customHeight="1" x14ac:dyDescent="0.2">
      <c r="A51" s="349" t="s">
        <v>134</v>
      </c>
      <c r="B51" s="350"/>
      <c r="C51" s="350"/>
      <c r="D51" s="350"/>
      <c r="E51" s="351"/>
      <c r="K51" s="273"/>
      <c r="L51" s="273"/>
    </row>
    <row r="52" spans="1:12" x14ac:dyDescent="0.2">
      <c r="A52" s="349" t="s">
        <v>135</v>
      </c>
      <c r="B52" s="350"/>
      <c r="C52" s="350"/>
      <c r="D52" s="350"/>
      <c r="E52" s="351"/>
      <c r="K52" s="273"/>
      <c r="L52" s="273"/>
    </row>
    <row r="53" spans="1:12" ht="12" customHeight="1" x14ac:dyDescent="0.2">
      <c r="A53" s="349" t="s">
        <v>136</v>
      </c>
      <c r="B53" s="350"/>
      <c r="C53" s="350"/>
      <c r="D53" s="350"/>
      <c r="E53" s="351"/>
      <c r="K53" s="273"/>
      <c r="L53" s="273"/>
    </row>
    <row r="54" spans="1:12" ht="12" customHeight="1" x14ac:dyDescent="0.2">
      <c r="A54" s="336" t="s">
        <v>137</v>
      </c>
      <c r="B54" s="337"/>
      <c r="C54" s="337"/>
      <c r="D54" s="337"/>
      <c r="E54" s="338"/>
      <c r="K54" s="273"/>
      <c r="L54" s="273"/>
    </row>
    <row r="55" spans="1:12" x14ac:dyDescent="0.2">
      <c r="K55" s="273"/>
      <c r="L55" s="273"/>
    </row>
    <row r="56" spans="1:12" ht="15" x14ac:dyDescent="0.25">
      <c r="A56" s="267" t="s">
        <v>142</v>
      </c>
      <c r="K56" s="273"/>
      <c r="L56" s="273"/>
    </row>
    <row r="57" spans="1:12" ht="6" customHeight="1" x14ac:dyDescent="0.2">
      <c r="K57" s="273"/>
      <c r="L57" s="273"/>
    </row>
    <row r="58" spans="1:12" ht="15" x14ac:dyDescent="0.25">
      <c r="A58" s="269" t="s">
        <v>143</v>
      </c>
      <c r="K58" s="273"/>
      <c r="L58" s="273"/>
    </row>
    <row r="59" spans="1:12" ht="7.5" customHeight="1" x14ac:dyDescent="0.2">
      <c r="K59" s="273"/>
      <c r="L59" s="273"/>
    </row>
    <row r="60" spans="1:12" ht="24" x14ac:dyDescent="0.2">
      <c r="A60" s="339"/>
      <c r="B60" s="341" t="s">
        <v>108</v>
      </c>
      <c r="C60" s="271" t="s">
        <v>109</v>
      </c>
      <c r="D60" s="271" t="s">
        <v>110</v>
      </c>
      <c r="E60" s="271" t="s">
        <v>144</v>
      </c>
      <c r="F60" s="272" t="s">
        <v>111</v>
      </c>
      <c r="H60" s="291"/>
      <c r="K60" s="273"/>
      <c r="L60" s="273"/>
    </row>
    <row r="61" spans="1:12" x14ac:dyDescent="0.2">
      <c r="A61" s="340"/>
      <c r="B61" s="342"/>
      <c r="C61" s="272" t="s">
        <v>112</v>
      </c>
      <c r="D61" s="272" t="s">
        <v>112</v>
      </c>
      <c r="E61" s="272" t="s">
        <v>112</v>
      </c>
      <c r="F61" s="272" t="s">
        <v>112</v>
      </c>
      <c r="K61" s="273"/>
      <c r="L61" s="273"/>
    </row>
    <row r="62" spans="1:12" ht="24" x14ac:dyDescent="0.2">
      <c r="A62" s="274" t="s">
        <v>113</v>
      </c>
      <c r="B62" s="275" t="s">
        <v>114</v>
      </c>
      <c r="C62" s="278">
        <v>464140291</v>
      </c>
      <c r="D62" s="285" t="s">
        <v>145</v>
      </c>
      <c r="E62" s="278">
        <v>0</v>
      </c>
      <c r="F62" s="278">
        <v>506790667</v>
      </c>
      <c r="G62" s="286"/>
      <c r="H62" s="286"/>
      <c r="I62" s="286"/>
      <c r="K62" s="273"/>
      <c r="L62" s="292"/>
    </row>
    <row r="63" spans="1:12" ht="13.5" x14ac:dyDescent="0.2">
      <c r="A63" s="343" t="s">
        <v>116</v>
      </c>
      <c r="B63" s="275" t="s">
        <v>117</v>
      </c>
      <c r="C63" s="278">
        <v>15596896.381570635</v>
      </c>
      <c r="D63" s="278">
        <v>1485439.6184293646</v>
      </c>
      <c r="E63" s="278">
        <v>0</v>
      </c>
      <c r="F63" s="278">
        <v>17082336</v>
      </c>
      <c r="G63" s="286"/>
      <c r="H63" s="286"/>
      <c r="I63" s="286"/>
      <c r="K63" s="292"/>
      <c r="L63" s="273"/>
    </row>
    <row r="64" spans="1:12" ht="25.5" x14ac:dyDescent="0.2">
      <c r="A64" s="344"/>
      <c r="B64" s="275" t="s">
        <v>118</v>
      </c>
      <c r="C64" s="278">
        <v>14417949</v>
      </c>
      <c r="D64" s="278">
        <v>953700</v>
      </c>
      <c r="E64" s="278">
        <v>0</v>
      </c>
      <c r="F64" s="278">
        <v>15371649</v>
      </c>
      <c r="G64" s="286"/>
      <c r="H64" s="286"/>
      <c r="I64" s="286"/>
      <c r="K64" s="273"/>
      <c r="L64" s="273"/>
    </row>
    <row r="65" spans="1:14" ht="30.75" customHeight="1" x14ac:dyDescent="0.2">
      <c r="A65" s="344"/>
      <c r="B65" s="275" t="s">
        <v>119</v>
      </c>
      <c r="C65" s="278">
        <v>1453991</v>
      </c>
      <c r="D65" s="278">
        <v>120736</v>
      </c>
      <c r="E65" s="278">
        <v>0</v>
      </c>
      <c r="F65" s="278">
        <v>1548507</v>
      </c>
      <c r="G65" s="286"/>
      <c r="H65" s="286"/>
      <c r="I65" s="286"/>
      <c r="K65" s="273"/>
      <c r="L65" s="273"/>
    </row>
    <row r="66" spans="1:14" ht="25.5" x14ac:dyDescent="0.2">
      <c r="A66" s="344"/>
      <c r="B66" s="275" t="s">
        <v>120</v>
      </c>
      <c r="C66" s="278">
        <v>7331514</v>
      </c>
      <c r="D66" s="278">
        <v>0</v>
      </c>
      <c r="E66" s="278">
        <v>0</v>
      </c>
      <c r="F66" s="278">
        <v>7331514</v>
      </c>
      <c r="G66" s="286"/>
      <c r="H66" s="286"/>
      <c r="I66" s="286"/>
      <c r="K66" s="293"/>
      <c r="L66" s="273"/>
    </row>
    <row r="67" spans="1:14" ht="24" x14ac:dyDescent="0.2">
      <c r="A67" s="345"/>
      <c r="B67" s="275" t="s">
        <v>121</v>
      </c>
      <c r="C67" s="278">
        <v>24198602</v>
      </c>
      <c r="D67" s="285" t="s">
        <v>146</v>
      </c>
      <c r="E67" s="278">
        <v>0</v>
      </c>
      <c r="F67" s="278">
        <v>24198602</v>
      </c>
      <c r="G67" s="286"/>
      <c r="H67" s="286"/>
      <c r="I67" s="286"/>
      <c r="K67" s="293"/>
      <c r="L67" s="273"/>
    </row>
    <row r="68" spans="1:14" ht="13.5" x14ac:dyDescent="0.2">
      <c r="A68" s="281" t="s">
        <v>123</v>
      </c>
      <c r="B68" s="275" t="s">
        <v>124</v>
      </c>
      <c r="C68" s="294">
        <v>0</v>
      </c>
      <c r="D68" s="278">
        <v>0</v>
      </c>
      <c r="E68" s="278">
        <v>997000</v>
      </c>
      <c r="F68" s="278">
        <v>997000</v>
      </c>
      <c r="G68" s="286"/>
      <c r="H68" s="286"/>
      <c r="I68" s="286"/>
      <c r="K68" s="273"/>
      <c r="L68" s="273"/>
    </row>
    <row r="69" spans="1:14" ht="24" x14ac:dyDescent="0.2">
      <c r="A69" s="281" t="s">
        <v>125</v>
      </c>
      <c r="B69" s="275" t="s">
        <v>126</v>
      </c>
      <c r="C69" s="278">
        <v>393000</v>
      </c>
      <c r="D69" s="278">
        <v>0</v>
      </c>
      <c r="E69" s="278">
        <v>0</v>
      </c>
      <c r="F69" s="278">
        <v>393000</v>
      </c>
      <c r="G69" s="286"/>
      <c r="H69" s="286"/>
      <c r="I69" s="286"/>
      <c r="K69" s="293"/>
      <c r="L69" s="273"/>
    </row>
    <row r="70" spans="1:14" ht="25.5" x14ac:dyDescent="0.2">
      <c r="A70" s="281" t="s">
        <v>127</v>
      </c>
      <c r="B70" s="275" t="s">
        <v>128</v>
      </c>
      <c r="C70" s="278">
        <v>489000</v>
      </c>
      <c r="D70" s="278">
        <v>2811360</v>
      </c>
      <c r="E70" s="278">
        <v>0</v>
      </c>
      <c r="F70" s="278">
        <v>3300360</v>
      </c>
      <c r="G70" s="286"/>
      <c r="H70" s="286"/>
      <c r="I70" s="286"/>
      <c r="K70" s="293"/>
      <c r="L70" s="273"/>
    </row>
    <row r="71" spans="1:14" x14ac:dyDescent="0.2">
      <c r="A71" s="281" t="s">
        <v>111</v>
      </c>
      <c r="B71" s="282"/>
      <c r="C71" s="290">
        <f>SUM(C62:C70)</f>
        <v>528021243.38157064</v>
      </c>
      <c r="D71" s="290">
        <v>48147038</v>
      </c>
      <c r="E71" s="290">
        <f>SUM(E62:E70)</f>
        <v>997000</v>
      </c>
      <c r="F71" s="290">
        <f>SUM(F62:F70)</f>
        <v>577013635</v>
      </c>
      <c r="G71" s="286"/>
      <c r="H71" s="286"/>
      <c r="I71" s="286"/>
      <c r="K71" s="273"/>
      <c r="L71" s="273"/>
    </row>
    <row r="72" spans="1:14" x14ac:dyDescent="0.2">
      <c r="K72" s="273"/>
      <c r="L72" s="292"/>
      <c r="M72" s="286"/>
      <c r="N72" s="286"/>
    </row>
    <row r="73" spans="1:14" ht="23.25" customHeight="1" x14ac:dyDescent="0.2">
      <c r="A73" s="346" t="s">
        <v>147</v>
      </c>
      <c r="B73" s="347"/>
      <c r="C73" s="347"/>
      <c r="D73" s="347"/>
      <c r="E73" s="347"/>
      <c r="F73" s="348"/>
      <c r="K73" s="273"/>
      <c r="L73" s="292"/>
      <c r="M73" s="286"/>
      <c r="N73" s="286"/>
    </row>
    <row r="74" spans="1:14" x14ac:dyDescent="0.2">
      <c r="A74" s="349" t="s">
        <v>148</v>
      </c>
      <c r="B74" s="350"/>
      <c r="C74" s="350"/>
      <c r="D74" s="350"/>
      <c r="E74" s="350"/>
      <c r="F74" s="351"/>
      <c r="K74" s="273"/>
      <c r="L74" s="292"/>
      <c r="M74" s="286"/>
      <c r="N74" s="286"/>
    </row>
    <row r="75" spans="1:14" x14ac:dyDescent="0.2">
      <c r="A75" s="349" t="s">
        <v>131</v>
      </c>
      <c r="B75" s="350"/>
      <c r="C75" s="350"/>
      <c r="D75" s="350"/>
      <c r="E75" s="350"/>
      <c r="F75" s="351"/>
      <c r="K75" s="273"/>
      <c r="L75" s="292"/>
      <c r="M75" s="286"/>
      <c r="N75" s="286"/>
    </row>
    <row r="76" spans="1:14" ht="24" customHeight="1" x14ac:dyDescent="0.2">
      <c r="A76" s="349" t="s">
        <v>132</v>
      </c>
      <c r="B76" s="350"/>
      <c r="C76" s="350"/>
      <c r="D76" s="350"/>
      <c r="E76" s="350"/>
      <c r="F76" s="351"/>
      <c r="K76" s="273"/>
      <c r="L76" s="292"/>
      <c r="M76" s="286"/>
      <c r="N76" s="286"/>
    </row>
    <row r="77" spans="1:14" x14ac:dyDescent="0.2">
      <c r="A77" s="349" t="s">
        <v>133</v>
      </c>
      <c r="B77" s="350"/>
      <c r="C77" s="350"/>
      <c r="D77" s="350"/>
      <c r="E77" s="350"/>
      <c r="F77" s="351"/>
      <c r="K77" s="273"/>
      <c r="L77" s="292"/>
      <c r="M77" s="286"/>
      <c r="N77" s="286"/>
    </row>
    <row r="78" spans="1:14" x14ac:dyDescent="0.2">
      <c r="A78" s="349" t="s">
        <v>134</v>
      </c>
      <c r="B78" s="350"/>
      <c r="C78" s="350"/>
      <c r="D78" s="350"/>
      <c r="E78" s="350"/>
      <c r="F78" s="351"/>
      <c r="K78" s="273"/>
      <c r="L78" s="292"/>
      <c r="M78" s="286"/>
      <c r="N78" s="286"/>
    </row>
    <row r="79" spans="1:14" x14ac:dyDescent="0.2">
      <c r="A79" s="349" t="s">
        <v>135</v>
      </c>
      <c r="B79" s="350"/>
      <c r="C79" s="350"/>
      <c r="D79" s="350"/>
      <c r="E79" s="350"/>
      <c r="F79" s="351"/>
      <c r="K79" s="273"/>
      <c r="L79" s="292"/>
      <c r="M79" s="286"/>
      <c r="N79" s="286"/>
    </row>
    <row r="80" spans="1:14" ht="12" customHeight="1" x14ac:dyDescent="0.2">
      <c r="A80" s="349" t="s">
        <v>136</v>
      </c>
      <c r="B80" s="350"/>
      <c r="C80" s="350"/>
      <c r="D80" s="350"/>
      <c r="E80" s="350"/>
      <c r="F80" s="351"/>
      <c r="K80" s="273"/>
      <c r="L80" s="292"/>
      <c r="M80" s="286"/>
      <c r="N80" s="286"/>
    </row>
    <row r="81" spans="1:14" ht="12" customHeight="1" x14ac:dyDescent="0.2">
      <c r="A81" s="336" t="s">
        <v>137</v>
      </c>
      <c r="B81" s="337"/>
      <c r="C81" s="337"/>
      <c r="D81" s="337"/>
      <c r="E81" s="337"/>
      <c r="F81" s="338"/>
      <c r="K81" s="273"/>
      <c r="L81" s="292"/>
      <c r="M81" s="286"/>
      <c r="N81" s="286"/>
    </row>
    <row r="82" spans="1:14" x14ac:dyDescent="0.2">
      <c r="A82" s="295"/>
      <c r="B82" s="295"/>
      <c r="C82" s="295"/>
      <c r="D82" s="295"/>
      <c r="E82" s="295"/>
      <c r="F82" s="296"/>
      <c r="K82" s="273"/>
      <c r="L82" s="292"/>
      <c r="M82" s="286"/>
      <c r="N82" s="286"/>
    </row>
    <row r="83" spans="1:14" x14ac:dyDescent="0.2">
      <c r="A83" s="353" t="s">
        <v>149</v>
      </c>
      <c r="B83" s="354"/>
      <c r="C83" s="354"/>
      <c r="D83" s="354"/>
      <c r="E83" s="354"/>
      <c r="F83" s="355"/>
      <c r="K83" s="273"/>
      <c r="L83" s="292"/>
      <c r="M83" s="286"/>
      <c r="N83" s="286"/>
    </row>
    <row r="84" spans="1:14" ht="25.5" customHeight="1" x14ac:dyDescent="0.2">
      <c r="A84" s="356" t="s">
        <v>150</v>
      </c>
      <c r="B84" s="357"/>
      <c r="C84" s="357"/>
      <c r="D84" s="357"/>
      <c r="E84" s="357"/>
      <c r="F84" s="358"/>
      <c r="G84" s="284"/>
      <c r="H84" s="284"/>
      <c r="K84" s="273"/>
      <c r="L84" s="273"/>
    </row>
    <row r="85" spans="1:14" x14ac:dyDescent="0.2">
      <c r="A85" s="356" t="s">
        <v>151</v>
      </c>
      <c r="B85" s="357"/>
      <c r="C85" s="357"/>
      <c r="D85" s="357"/>
      <c r="E85" s="357"/>
      <c r="F85" s="358"/>
    </row>
    <row r="86" spans="1:14" x14ac:dyDescent="0.2">
      <c r="A86" s="359" t="s">
        <v>152</v>
      </c>
      <c r="B86" s="360"/>
      <c r="C86" s="360"/>
      <c r="D86" s="360"/>
      <c r="E86" s="360"/>
      <c r="F86" s="361"/>
    </row>
  </sheetData>
  <mergeCells count="41">
    <mergeCell ref="A81:F81"/>
    <mergeCell ref="A83:F83"/>
    <mergeCell ref="A84:F84"/>
    <mergeCell ref="A85:F85"/>
    <mergeCell ref="A86:F86"/>
    <mergeCell ref="A80:F80"/>
    <mergeCell ref="A54:E54"/>
    <mergeCell ref="A60:A61"/>
    <mergeCell ref="B60:B61"/>
    <mergeCell ref="A63:A67"/>
    <mergeCell ref="A73:F73"/>
    <mergeCell ref="A74:F74"/>
    <mergeCell ref="A75:F75"/>
    <mergeCell ref="A76:F76"/>
    <mergeCell ref="A77:F77"/>
    <mergeCell ref="A78:F78"/>
    <mergeCell ref="A79:F79"/>
    <mergeCell ref="A53:E53"/>
    <mergeCell ref="A28:G28"/>
    <mergeCell ref="A33:A34"/>
    <mergeCell ref="B33:B34"/>
    <mergeCell ref="A36:A40"/>
    <mergeCell ref="A46:E46"/>
    <mergeCell ref="A47:E47"/>
    <mergeCell ref="A48:E48"/>
    <mergeCell ref="A49:E49"/>
    <mergeCell ref="A50:E50"/>
    <mergeCell ref="A51:E51"/>
    <mergeCell ref="A52:E52"/>
    <mergeCell ref="A27:E27"/>
    <mergeCell ref="A6:A7"/>
    <mergeCell ref="B6:B7"/>
    <mergeCell ref="A9:A13"/>
    <mergeCell ref="A19:E19"/>
    <mergeCell ref="A20:E20"/>
    <mergeCell ref="A21:E21"/>
    <mergeCell ref="A22:E22"/>
    <mergeCell ref="A23:E23"/>
    <mergeCell ref="A24:E24"/>
    <mergeCell ref="A25:E25"/>
    <mergeCell ref="A26:E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3"/>
  <sheetViews>
    <sheetView zoomScaleNormal="100" workbookViewId="0">
      <pane xSplit="3" ySplit="1" topLeftCell="D14" activePane="bottomRight" state="frozen"/>
      <selection pane="topRight" activeCell="E1" sqref="E1"/>
      <selection pane="bottomLeft" activeCell="A6" sqref="A6"/>
      <selection pane="bottomRight" activeCell="K42" sqref="K42"/>
    </sheetView>
  </sheetViews>
  <sheetFormatPr defaultColWidth="9.140625" defaultRowHeight="12.75" x14ac:dyDescent="0.2"/>
  <cols>
    <col min="1" max="1" width="13.140625" style="1" customWidth="1"/>
    <col min="2" max="2" width="44.5703125" style="5" customWidth="1"/>
    <col min="3" max="3" width="21.7109375" style="5" bestFit="1" customWidth="1"/>
    <col min="4" max="4" width="6.7109375" style="5" bestFit="1" customWidth="1"/>
    <col min="5" max="5" width="8.140625" style="5" bestFit="1" customWidth="1"/>
    <col min="6" max="6" width="5.7109375" style="5" bestFit="1" customWidth="1"/>
    <col min="7" max="7" width="6.7109375" style="5" bestFit="1" customWidth="1"/>
    <col min="8" max="8" width="8.140625" style="5" bestFit="1" customWidth="1"/>
    <col min="9" max="9" width="5.7109375" style="5" bestFit="1" customWidth="1"/>
    <col min="10" max="10" width="6.7109375" style="5" bestFit="1" customWidth="1"/>
    <col min="11" max="11" width="8.140625" style="5" bestFit="1" customWidth="1"/>
    <col min="12" max="12" width="5.7109375" style="5" bestFit="1" customWidth="1"/>
    <col min="13" max="13" width="6.7109375" style="5" bestFit="1" customWidth="1"/>
    <col min="14" max="14" width="8.140625" style="5" bestFit="1" customWidth="1"/>
    <col min="15" max="15" width="5.7109375" style="5" bestFit="1" customWidth="1"/>
    <col min="16" max="16" width="6.7109375" style="5" bestFit="1" customWidth="1"/>
    <col min="17" max="17" width="8.140625" style="5" bestFit="1" customWidth="1"/>
    <col min="18" max="18" width="5.7109375" style="5" bestFit="1" customWidth="1"/>
    <col min="19" max="19" width="6.7109375" style="5" bestFit="1" customWidth="1"/>
    <col min="20" max="20" width="8.140625" style="5" bestFit="1" customWidth="1"/>
    <col min="21" max="21" width="5.7109375" style="5" bestFit="1" customWidth="1"/>
    <col min="22" max="22" width="7.85546875" style="5" customWidth="1"/>
    <col min="23" max="23" width="8.140625" style="5" bestFit="1" customWidth="1"/>
    <col min="24" max="24" width="8.140625" style="5" customWidth="1"/>
    <col min="25" max="26" width="5.7109375" style="5" customWidth="1"/>
    <col min="27" max="27" width="7.28515625" style="5" customWidth="1"/>
    <col min="28" max="28" width="6.42578125" style="5" customWidth="1"/>
    <col min="29" max="29" width="6.7109375" style="5" customWidth="1"/>
    <col min="30" max="30" width="6.42578125" style="5" customWidth="1"/>
    <col min="31" max="31" width="5" style="5" customWidth="1"/>
    <col min="32" max="32" width="5.7109375" style="5" customWidth="1"/>
    <col min="33" max="33" width="6.7109375" style="5" customWidth="1"/>
    <col min="34" max="35" width="5.7109375" style="5" customWidth="1"/>
    <col min="36" max="36" width="9.5703125" style="5" bestFit="1" customWidth="1"/>
    <col min="37" max="38" width="6.7109375" style="5" bestFit="1" customWidth="1"/>
    <col min="39" max="39" width="8.140625" style="5" bestFit="1" customWidth="1"/>
    <col min="40" max="40" width="5" style="5" bestFit="1" customWidth="1"/>
    <col min="41" max="41" width="5.85546875" style="5" bestFit="1" customWidth="1"/>
    <col min="42" max="42" width="8.140625" style="5" bestFit="1" customWidth="1"/>
    <col min="43" max="43" width="5" style="5" customWidth="1"/>
    <col min="44" max="44" width="5.85546875" style="5" bestFit="1" customWidth="1"/>
    <col min="45" max="46" width="5" style="5" bestFit="1" customWidth="1"/>
    <col min="47" max="47" width="6.5703125" style="5" bestFit="1" customWidth="1"/>
    <col min="48" max="48" width="9.5703125" style="5" bestFit="1" customWidth="1"/>
    <col min="49" max="49" width="6.42578125" style="5" bestFit="1" customWidth="1"/>
    <col min="50" max="50" width="6.5703125" style="5" bestFit="1" customWidth="1"/>
    <col min="51" max="51" width="7.28515625" style="5" bestFit="1" customWidth="1"/>
    <col min="52" max="52" width="5" style="5" bestFit="1" customWidth="1"/>
    <col min="53" max="53" width="6.5703125" style="5" bestFit="1" customWidth="1"/>
    <col min="54" max="54" width="7.28515625" style="5" bestFit="1" customWidth="1"/>
    <col min="55" max="55" width="5" style="5" bestFit="1" customWidth="1"/>
    <col min="56" max="56" width="5.7109375" style="5" customWidth="1"/>
    <col min="57" max="58" width="5" style="5" bestFit="1" customWidth="1"/>
    <col min="59" max="59" width="6.5703125" style="5" bestFit="1" customWidth="1"/>
    <col min="60" max="60" width="9.5703125" style="5" bestFit="1" customWidth="1"/>
    <col min="61" max="61" width="6.42578125" style="5" bestFit="1" customWidth="1"/>
    <col min="62" max="62" width="6.5703125" style="5" bestFit="1" customWidth="1"/>
    <col min="63" max="63" width="7.28515625" style="5" bestFit="1" customWidth="1"/>
    <col min="64" max="64" width="5" style="5" bestFit="1" customWidth="1"/>
    <col min="65" max="65" width="6.5703125" style="5" bestFit="1" customWidth="1"/>
    <col min="66" max="66" width="7.28515625" style="5" bestFit="1" customWidth="1"/>
    <col min="67" max="67" width="5" style="5" bestFit="1" customWidth="1"/>
    <col min="68" max="68" width="5.7109375" style="5" customWidth="1"/>
    <col min="69" max="70" width="5" style="5" bestFit="1" customWidth="1"/>
    <col min="71" max="71" width="6.5703125" style="5" bestFit="1" customWidth="1"/>
    <col min="72" max="16384" width="9.140625" style="5"/>
  </cols>
  <sheetData>
    <row r="1" spans="1:60" ht="15.75" x14ac:dyDescent="0.25">
      <c r="A1" s="108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2"/>
      <c r="Z1" s="2"/>
      <c r="AA1" s="2"/>
      <c r="AB1" s="2"/>
      <c r="AJ1" s="11"/>
      <c r="AV1" s="8"/>
      <c r="BH1" s="8"/>
    </row>
    <row r="2" spans="1:60" ht="24" thickBot="1" x14ac:dyDescent="0.25">
      <c r="A2" s="58" t="s">
        <v>12</v>
      </c>
      <c r="B2" s="59" t="s">
        <v>63</v>
      </c>
      <c r="C2" s="59" t="s">
        <v>23</v>
      </c>
      <c r="D2" s="60" t="s">
        <v>24</v>
      </c>
      <c r="E2" s="58" t="s">
        <v>25</v>
      </c>
      <c r="F2" s="59" t="s">
        <v>26</v>
      </c>
      <c r="G2" s="61" t="s">
        <v>27</v>
      </c>
      <c r="H2" s="58" t="s">
        <v>28</v>
      </c>
      <c r="I2" s="62" t="s">
        <v>29</v>
      </c>
      <c r="J2" s="61" t="s">
        <v>30</v>
      </c>
      <c r="K2" s="60" t="s">
        <v>31</v>
      </c>
      <c r="L2" s="62" t="s">
        <v>32</v>
      </c>
      <c r="M2" s="61" t="s">
        <v>33</v>
      </c>
      <c r="N2" s="58" t="s">
        <v>34</v>
      </c>
      <c r="O2" s="62" t="s">
        <v>35</v>
      </c>
      <c r="P2" s="61" t="s">
        <v>36</v>
      </c>
      <c r="Q2" s="58" t="s">
        <v>37</v>
      </c>
      <c r="R2" s="62" t="s">
        <v>38</v>
      </c>
      <c r="S2" s="61" t="s">
        <v>52</v>
      </c>
      <c r="T2" s="58" t="s">
        <v>53</v>
      </c>
      <c r="U2" s="62" t="s">
        <v>51</v>
      </c>
      <c r="V2" s="61" t="s">
        <v>69</v>
      </c>
      <c r="W2" s="58" t="s">
        <v>68</v>
      </c>
      <c r="X2" s="62" t="s">
        <v>70</v>
      </c>
      <c r="Y2" s="2"/>
      <c r="Z2" s="2"/>
      <c r="AA2" s="2"/>
      <c r="AB2" s="2"/>
      <c r="AJ2" s="11"/>
      <c r="AV2" s="8"/>
      <c r="BH2" s="8"/>
    </row>
    <row r="3" spans="1:60" x14ac:dyDescent="0.2">
      <c r="A3" s="32" t="s">
        <v>0</v>
      </c>
      <c r="B3" s="56" t="s">
        <v>54</v>
      </c>
      <c r="C3" s="33" t="s">
        <v>43</v>
      </c>
      <c r="D3" s="49">
        <v>10012</v>
      </c>
      <c r="E3" s="49">
        <v>2684786</v>
      </c>
      <c r="F3" s="103">
        <v>3.7291612813833201</v>
      </c>
      <c r="G3" s="49">
        <v>9675</v>
      </c>
      <c r="H3" s="50">
        <v>2676069</v>
      </c>
      <c r="I3" s="103">
        <v>3.6153776303974201</v>
      </c>
      <c r="J3" s="49">
        <v>9841</v>
      </c>
      <c r="K3" s="50">
        <v>2753060</v>
      </c>
      <c r="L3" s="103">
        <v>3.5745679353156099</v>
      </c>
      <c r="M3" s="49">
        <v>9919</v>
      </c>
      <c r="N3" s="50">
        <v>2720900</v>
      </c>
      <c r="O3" s="103">
        <v>3.6454849498327802</v>
      </c>
      <c r="P3" s="49">
        <v>10849</v>
      </c>
      <c r="Q3" s="50">
        <v>3024567</v>
      </c>
      <c r="R3" s="103">
        <v>3.6861474716876801</v>
      </c>
      <c r="S3" s="49">
        <v>11653</v>
      </c>
      <c r="T3" s="50">
        <v>3158451</v>
      </c>
      <c r="U3" s="103">
        <v>3.6894667670956398</v>
      </c>
      <c r="V3" s="49">
        <v>7855</v>
      </c>
      <c r="W3" s="50">
        <v>1920437</v>
      </c>
      <c r="X3" s="103">
        <v>4.0902148833833101</v>
      </c>
      <c r="Y3" s="2"/>
      <c r="Z3" s="2"/>
      <c r="AA3" s="2"/>
      <c r="AB3" s="2"/>
      <c r="AJ3" s="11"/>
      <c r="AV3" s="8"/>
      <c r="BH3" s="8"/>
    </row>
    <row r="4" spans="1:60" x14ac:dyDescent="0.2">
      <c r="A4" s="32" t="s">
        <v>0</v>
      </c>
      <c r="B4" s="56" t="s">
        <v>54</v>
      </c>
      <c r="C4" s="33" t="s">
        <v>101</v>
      </c>
      <c r="D4" s="53">
        <v>9315</v>
      </c>
      <c r="E4" s="54">
        <v>2500447</v>
      </c>
      <c r="F4" s="104">
        <v>3.7253339102968388</v>
      </c>
      <c r="G4" s="53">
        <v>8943</v>
      </c>
      <c r="H4" s="54">
        <v>2471100</v>
      </c>
      <c r="I4" s="104">
        <v>3.6190360568168023</v>
      </c>
      <c r="J4" s="53">
        <v>9166</v>
      </c>
      <c r="K4" s="53">
        <v>2569804</v>
      </c>
      <c r="L4" s="104">
        <v>3.5668089862106216</v>
      </c>
      <c r="M4" s="53">
        <v>9191</v>
      </c>
      <c r="N4" s="54">
        <v>2548608</v>
      </c>
      <c r="O4" s="104">
        <v>3.6062823313746173</v>
      </c>
      <c r="P4" s="53">
        <v>10016</v>
      </c>
      <c r="Q4" s="53">
        <v>2828678</v>
      </c>
      <c r="R4" s="104">
        <v>3.540876692221596</v>
      </c>
      <c r="S4" s="53">
        <v>10873</v>
      </c>
      <c r="T4" s="53">
        <v>2972051</v>
      </c>
      <c r="U4" s="104">
        <v>3.6584163599999999</v>
      </c>
      <c r="V4" s="53">
        <v>7481</v>
      </c>
      <c r="W4" s="54">
        <v>1822827</v>
      </c>
      <c r="X4" s="104">
        <v>4.1040599999999996</v>
      </c>
      <c r="Y4" s="2"/>
      <c r="Z4" s="2"/>
      <c r="AA4" s="2"/>
      <c r="AB4" s="2"/>
      <c r="AJ4" s="11"/>
      <c r="AV4" s="8"/>
      <c r="BH4" s="8"/>
    </row>
    <row r="5" spans="1:60" ht="13.5" thickBot="1" x14ac:dyDescent="0.25">
      <c r="A5" s="70" t="s">
        <v>0</v>
      </c>
      <c r="B5" s="120" t="s">
        <v>54</v>
      </c>
      <c r="C5" s="71" t="s">
        <v>47</v>
      </c>
      <c r="D5" s="107">
        <v>697</v>
      </c>
      <c r="E5" s="105">
        <v>184339</v>
      </c>
      <c r="F5" s="121">
        <v>3.7810772544062798</v>
      </c>
      <c r="G5" s="107">
        <v>732</v>
      </c>
      <c r="H5" s="105">
        <v>204969</v>
      </c>
      <c r="I5" s="121">
        <v>3.57127175328952</v>
      </c>
      <c r="J5" s="107">
        <v>675</v>
      </c>
      <c r="K5" s="105">
        <v>183256</v>
      </c>
      <c r="L5" s="121">
        <v>3.6833718950539098</v>
      </c>
      <c r="M5" s="107">
        <v>728</v>
      </c>
      <c r="N5" s="105">
        <v>172292</v>
      </c>
      <c r="O5" s="121">
        <v>4.2253848118310797</v>
      </c>
      <c r="P5" s="107">
        <v>833</v>
      </c>
      <c r="Q5" s="105">
        <v>195889</v>
      </c>
      <c r="R5" s="121">
        <v>4.2524082516118797</v>
      </c>
      <c r="S5" s="107">
        <v>780</v>
      </c>
      <c r="T5" s="105">
        <v>186400</v>
      </c>
      <c r="U5" s="121">
        <v>4.1845493562231804</v>
      </c>
      <c r="V5" s="107">
        <v>374</v>
      </c>
      <c r="W5" s="105">
        <v>97610</v>
      </c>
      <c r="X5" s="121">
        <v>3.8315746337465399</v>
      </c>
      <c r="Y5" s="2"/>
      <c r="Z5" s="2"/>
      <c r="AA5" s="2"/>
      <c r="AB5" s="2"/>
      <c r="AJ5" s="11"/>
      <c r="AV5" s="8"/>
      <c r="BH5" s="8"/>
    </row>
    <row r="6" spans="1:60" x14ac:dyDescent="0.2">
      <c r="A6" s="69" t="s">
        <v>55</v>
      </c>
      <c r="B6" s="72" t="s">
        <v>1</v>
      </c>
      <c r="C6" s="39" t="s">
        <v>43</v>
      </c>
      <c r="D6" s="49">
        <v>472</v>
      </c>
      <c r="E6" s="50">
        <v>9195</v>
      </c>
      <c r="F6" s="122">
        <v>5.0999999999999997E-2</v>
      </c>
      <c r="G6" s="49">
        <v>466</v>
      </c>
      <c r="H6" s="50">
        <v>10219</v>
      </c>
      <c r="I6" s="122">
        <v>4.5999999999999999E-2</v>
      </c>
      <c r="J6" s="49">
        <v>491</v>
      </c>
      <c r="K6" s="50">
        <v>8556</v>
      </c>
      <c r="L6" s="51">
        <v>5.7000000000000002E-2</v>
      </c>
      <c r="M6" s="49">
        <v>390</v>
      </c>
      <c r="N6" s="50">
        <v>6193</v>
      </c>
      <c r="O6" s="51">
        <v>6.3E-2</v>
      </c>
      <c r="P6" s="49">
        <v>250</v>
      </c>
      <c r="Q6" s="50">
        <v>6636</v>
      </c>
      <c r="R6" s="51">
        <v>3.7999999999999999E-2</v>
      </c>
      <c r="S6" s="49">
        <v>420</v>
      </c>
      <c r="T6" s="50">
        <v>7005</v>
      </c>
      <c r="U6" s="51">
        <v>5.9957173447537475E-2</v>
      </c>
      <c r="V6" s="49">
        <v>314</v>
      </c>
      <c r="W6" s="50">
        <v>6988</v>
      </c>
      <c r="X6" s="51">
        <v>4.4934172867773327E-2</v>
      </c>
      <c r="Y6" s="2"/>
      <c r="Z6" s="2"/>
      <c r="AA6" s="2"/>
      <c r="AB6" s="2"/>
      <c r="AJ6" s="11"/>
      <c r="AV6" s="8"/>
      <c r="BH6" s="8"/>
    </row>
    <row r="7" spans="1:60" x14ac:dyDescent="0.2">
      <c r="A7" s="32" t="s">
        <v>55</v>
      </c>
      <c r="B7" s="56" t="s">
        <v>1</v>
      </c>
      <c r="C7" s="33" t="s">
        <v>101</v>
      </c>
      <c r="D7" s="12">
        <v>430</v>
      </c>
      <c r="E7" s="7">
        <v>8518</v>
      </c>
      <c r="F7" s="95">
        <v>5.0481333646395871E-2</v>
      </c>
      <c r="G7" s="12">
        <v>435</v>
      </c>
      <c r="H7" s="7">
        <v>9632</v>
      </c>
      <c r="I7" s="95">
        <v>4.5161960132890366E-2</v>
      </c>
      <c r="J7" s="12">
        <f>(J6-J8)</f>
        <v>455</v>
      </c>
      <c r="K7" s="7">
        <f>(K6-K8)</f>
        <v>8004</v>
      </c>
      <c r="L7" s="13">
        <f t="shared" ref="L7" si="0">(J7/K7)</f>
        <v>5.6846576711644177E-2</v>
      </c>
      <c r="M7" s="12">
        <v>352</v>
      </c>
      <c r="N7" s="7">
        <v>5756</v>
      </c>
      <c r="O7" s="13">
        <v>6.0999999999999999E-2</v>
      </c>
      <c r="P7" s="53">
        <v>234</v>
      </c>
      <c r="Q7" s="54">
        <v>6174</v>
      </c>
      <c r="R7" s="55">
        <v>3.7999999999999999E-2</v>
      </c>
      <c r="S7" s="53">
        <v>401</v>
      </c>
      <c r="T7" s="54">
        <v>6582</v>
      </c>
      <c r="U7" s="55">
        <v>6.0923731388635674E-2</v>
      </c>
      <c r="V7" s="53">
        <v>301</v>
      </c>
      <c r="W7" s="54">
        <v>6586</v>
      </c>
      <c r="X7" s="55">
        <v>4.570300637716368E-2</v>
      </c>
      <c r="Y7" s="2"/>
      <c r="Z7" s="2"/>
      <c r="AA7" s="2"/>
      <c r="AB7" s="2"/>
      <c r="AJ7" s="11"/>
      <c r="AV7" s="8"/>
      <c r="BH7" s="8"/>
    </row>
    <row r="8" spans="1:60" ht="13.5" thickBot="1" x14ac:dyDescent="0.25">
      <c r="A8" s="35" t="s">
        <v>55</v>
      </c>
      <c r="B8" s="57" t="s">
        <v>1</v>
      </c>
      <c r="C8" s="36" t="s">
        <v>47</v>
      </c>
      <c r="D8" s="47">
        <v>42</v>
      </c>
      <c r="E8" s="47">
        <v>677</v>
      </c>
      <c r="F8" s="48">
        <v>6.2E-2</v>
      </c>
      <c r="G8" s="47">
        <v>31</v>
      </c>
      <c r="H8" s="47">
        <v>587</v>
      </c>
      <c r="I8" s="48">
        <v>5.2999999999999999E-2</v>
      </c>
      <c r="J8" s="47">
        <v>36</v>
      </c>
      <c r="K8" s="47">
        <v>552</v>
      </c>
      <c r="L8" s="48">
        <v>6.5000000000000002E-2</v>
      </c>
      <c r="M8" s="46">
        <v>38</v>
      </c>
      <c r="N8" s="47">
        <v>437</v>
      </c>
      <c r="O8" s="48">
        <v>8.6999999999999994E-2</v>
      </c>
      <c r="P8" s="46">
        <v>16</v>
      </c>
      <c r="Q8" s="47">
        <v>462</v>
      </c>
      <c r="R8" s="48">
        <v>3.5000000000000003E-2</v>
      </c>
      <c r="S8" s="46">
        <v>19</v>
      </c>
      <c r="T8" s="47">
        <v>423</v>
      </c>
      <c r="U8" s="48">
        <v>4.4917257683215132E-2</v>
      </c>
      <c r="V8" s="46">
        <v>13</v>
      </c>
      <c r="W8" s="47">
        <v>402</v>
      </c>
      <c r="X8" s="48">
        <v>3.2338308457711441E-2</v>
      </c>
      <c r="Y8" s="2"/>
      <c r="Z8" s="2"/>
      <c r="AA8" s="2"/>
      <c r="AB8" s="2"/>
      <c r="AJ8" s="11"/>
      <c r="AV8" s="8"/>
      <c r="BH8" s="8"/>
    </row>
    <row r="9" spans="1:60" x14ac:dyDescent="0.2">
      <c r="A9" s="17" t="s">
        <v>3</v>
      </c>
      <c r="B9" s="18" t="s">
        <v>2</v>
      </c>
      <c r="C9" s="19" t="s">
        <v>43</v>
      </c>
      <c r="D9" s="53">
        <v>10254</v>
      </c>
      <c r="E9" s="54">
        <v>17197</v>
      </c>
      <c r="F9" s="119">
        <v>0.59626679071931155</v>
      </c>
      <c r="G9" s="53">
        <v>9810</v>
      </c>
      <c r="H9" s="54">
        <v>16748</v>
      </c>
      <c r="I9" s="119">
        <v>0.58599999999999997</v>
      </c>
      <c r="J9" s="53">
        <v>9744</v>
      </c>
      <c r="K9" s="54">
        <v>16734</v>
      </c>
      <c r="L9" s="55">
        <v>0.58574158108430896</v>
      </c>
      <c r="M9" s="53">
        <v>10265</v>
      </c>
      <c r="N9" s="54">
        <v>17574</v>
      </c>
      <c r="O9" s="55">
        <v>0.58410151359963602</v>
      </c>
      <c r="P9" s="53">
        <v>10338</v>
      </c>
      <c r="Q9" s="54">
        <v>17567</v>
      </c>
      <c r="R9" s="55">
        <v>0.58848978197757196</v>
      </c>
      <c r="S9" s="53">
        <v>11036</v>
      </c>
      <c r="T9" s="54">
        <v>18688</v>
      </c>
      <c r="U9" s="55">
        <v>0.59053938356164404</v>
      </c>
      <c r="V9" s="53">
        <v>8266</v>
      </c>
      <c r="W9" s="54">
        <v>14647</v>
      </c>
      <c r="X9" s="55">
        <v>0.56434764798252202</v>
      </c>
    </row>
    <row r="10" spans="1:60" x14ac:dyDescent="0.2">
      <c r="A10" s="10" t="s">
        <v>3</v>
      </c>
      <c r="B10" s="15" t="s">
        <v>2</v>
      </c>
      <c r="C10" s="33" t="s">
        <v>101</v>
      </c>
      <c r="D10" s="12">
        <v>9648</v>
      </c>
      <c r="E10" s="7">
        <v>16168</v>
      </c>
      <c r="F10" s="95">
        <v>0.59673428995546762</v>
      </c>
      <c r="G10" s="12">
        <v>9263</v>
      </c>
      <c r="H10" s="7">
        <v>15665</v>
      </c>
      <c r="I10" s="95">
        <v>0.59131822534312162</v>
      </c>
      <c r="J10" s="12">
        <v>9234</v>
      </c>
      <c r="K10" s="7">
        <v>15609</v>
      </c>
      <c r="L10" s="13">
        <v>0.59158177974245629</v>
      </c>
      <c r="M10" s="12">
        <v>9724</v>
      </c>
      <c r="N10" s="7">
        <v>16393</v>
      </c>
      <c r="O10" s="13">
        <v>0.59318001586042823</v>
      </c>
      <c r="P10" s="12">
        <v>9827</v>
      </c>
      <c r="Q10" s="7">
        <v>16405</v>
      </c>
      <c r="R10" s="13">
        <v>0.5990246875952453</v>
      </c>
      <c r="S10" s="12">
        <v>10360</v>
      </c>
      <c r="T10" s="7">
        <v>17457</v>
      </c>
      <c r="U10" s="13">
        <v>0.59345821160565959</v>
      </c>
      <c r="V10" s="12">
        <f>(V9-V11)</f>
        <v>7869</v>
      </c>
      <c r="W10" s="7">
        <f>(W9-W11)</f>
        <v>13889</v>
      </c>
      <c r="X10" s="13">
        <f t="shared" ref="X10" si="1">(V10/W10)</f>
        <v>0.56656346749226005</v>
      </c>
    </row>
    <row r="11" spans="1:60" ht="13.5" thickBot="1" x14ac:dyDescent="0.25">
      <c r="A11" s="23" t="s">
        <v>3</v>
      </c>
      <c r="B11" s="24" t="s">
        <v>2</v>
      </c>
      <c r="C11" s="25" t="s">
        <v>47</v>
      </c>
      <c r="D11" s="105">
        <v>606</v>
      </c>
      <c r="E11" s="105">
        <v>1029</v>
      </c>
      <c r="F11" s="109">
        <v>0.58899999999999997</v>
      </c>
      <c r="G11" s="105">
        <v>547</v>
      </c>
      <c r="H11" s="105">
        <v>1083</v>
      </c>
      <c r="I11" s="109">
        <v>0.505</v>
      </c>
      <c r="J11" s="105">
        <v>510</v>
      </c>
      <c r="K11" s="105">
        <v>1125</v>
      </c>
      <c r="L11" s="109">
        <v>0.45300000000000001</v>
      </c>
      <c r="M11" s="107">
        <v>541</v>
      </c>
      <c r="N11" s="105">
        <v>1181</v>
      </c>
      <c r="O11" s="109">
        <v>0.45808636748518206</v>
      </c>
      <c r="P11" s="107">
        <v>511</v>
      </c>
      <c r="Q11" s="105">
        <v>1162</v>
      </c>
      <c r="R11" s="109">
        <v>0.44</v>
      </c>
      <c r="S11" s="107">
        <v>676</v>
      </c>
      <c r="T11" s="105">
        <v>1231</v>
      </c>
      <c r="U11" s="109">
        <v>0.54900000000000004</v>
      </c>
      <c r="V11" s="107">
        <v>397</v>
      </c>
      <c r="W11" s="105">
        <v>758</v>
      </c>
      <c r="X11" s="109">
        <v>0.52374670184696603</v>
      </c>
    </row>
    <row r="12" spans="1:60" x14ac:dyDescent="0.2">
      <c r="A12" s="30" t="s">
        <v>4</v>
      </c>
      <c r="B12" s="128" t="s">
        <v>56</v>
      </c>
      <c r="C12" s="31" t="s">
        <v>43</v>
      </c>
      <c r="D12" s="49">
        <v>5904</v>
      </c>
      <c r="E12" s="50">
        <v>16048</v>
      </c>
      <c r="F12" s="51">
        <v>0.3678963110667996</v>
      </c>
      <c r="G12" s="127">
        <v>5570</v>
      </c>
      <c r="H12" s="50">
        <v>15919</v>
      </c>
      <c r="I12" s="122">
        <v>0.34989635027325838</v>
      </c>
      <c r="J12" s="49">
        <v>5389</v>
      </c>
      <c r="K12" s="50">
        <v>15456</v>
      </c>
      <c r="L12" s="51">
        <v>0.34866718426501037</v>
      </c>
      <c r="M12" s="49">
        <v>5768</v>
      </c>
      <c r="N12" s="50">
        <v>16524</v>
      </c>
      <c r="O12" s="51">
        <v>0.34906802227063666</v>
      </c>
      <c r="P12" s="49">
        <v>6100</v>
      </c>
      <c r="Q12" s="50">
        <v>17089</v>
      </c>
      <c r="R12" s="51">
        <v>0.35695476622388672</v>
      </c>
      <c r="S12" s="49">
        <v>6395</v>
      </c>
      <c r="T12" s="50">
        <v>17430</v>
      </c>
      <c r="U12" s="51">
        <v>0.36689615605278258</v>
      </c>
      <c r="V12" s="49">
        <v>4948</v>
      </c>
      <c r="W12" s="50">
        <v>13690</v>
      </c>
      <c r="X12" s="51">
        <v>0.3614317019722425</v>
      </c>
    </row>
    <row r="13" spans="1:60" x14ac:dyDescent="0.2">
      <c r="A13" s="10" t="s">
        <v>4</v>
      </c>
      <c r="B13" s="6" t="s">
        <v>56</v>
      </c>
      <c r="C13" s="33" t="s">
        <v>101</v>
      </c>
      <c r="D13" s="12">
        <v>5575</v>
      </c>
      <c r="E13" s="7">
        <v>15130</v>
      </c>
      <c r="F13" s="13">
        <v>0.368473231989425</v>
      </c>
      <c r="G13" s="12">
        <v>5267</v>
      </c>
      <c r="H13" s="7">
        <v>14892</v>
      </c>
      <c r="I13" s="13">
        <v>0.35367982809562182</v>
      </c>
      <c r="J13" s="12">
        <v>5138</v>
      </c>
      <c r="K13" s="7">
        <v>14442</v>
      </c>
      <c r="L13" s="13">
        <v>0.35576789918293866</v>
      </c>
      <c r="M13" s="12">
        <v>5495</v>
      </c>
      <c r="N13" s="7">
        <v>15392</v>
      </c>
      <c r="O13" s="13">
        <v>0.35700363825363823</v>
      </c>
      <c r="P13" s="12">
        <v>5841</v>
      </c>
      <c r="Q13" s="7">
        <v>16049</v>
      </c>
      <c r="R13" s="13">
        <v>0.36394790952707334</v>
      </c>
      <c r="S13" s="12">
        <v>6057</v>
      </c>
      <c r="T13" s="7">
        <v>16297</v>
      </c>
      <c r="U13" s="13">
        <v>0.37166349634902129</v>
      </c>
      <c r="V13" s="12">
        <v>4752</v>
      </c>
      <c r="W13" s="7">
        <v>12922</v>
      </c>
      <c r="X13" s="13">
        <v>0.36774493112521284</v>
      </c>
    </row>
    <row r="14" spans="1:60" ht="13.5" thickBot="1" x14ac:dyDescent="0.25">
      <c r="A14" s="23" t="s">
        <v>4</v>
      </c>
      <c r="B14" s="123" t="s">
        <v>56</v>
      </c>
      <c r="C14" s="25" t="s">
        <v>47</v>
      </c>
      <c r="D14" s="105">
        <v>329</v>
      </c>
      <c r="E14" s="105">
        <v>918</v>
      </c>
      <c r="F14" s="109">
        <v>0.35838779956427014</v>
      </c>
      <c r="G14" s="106">
        <v>303</v>
      </c>
      <c r="H14" s="105">
        <v>1027</v>
      </c>
      <c r="I14" s="109">
        <v>0.29503407984420643</v>
      </c>
      <c r="J14" s="105">
        <v>251</v>
      </c>
      <c r="K14" s="105">
        <v>1014</v>
      </c>
      <c r="L14" s="109">
        <v>0.24753451676528598</v>
      </c>
      <c r="M14" s="107">
        <v>273</v>
      </c>
      <c r="N14" s="105">
        <v>1132</v>
      </c>
      <c r="O14" s="109">
        <v>0.24116607773851589</v>
      </c>
      <c r="P14" s="107">
        <v>259</v>
      </c>
      <c r="Q14" s="105">
        <v>1040</v>
      </c>
      <c r="R14" s="109">
        <v>0.24903846153846154</v>
      </c>
      <c r="S14" s="107">
        <v>338</v>
      </c>
      <c r="T14" s="105">
        <v>1133</v>
      </c>
      <c r="U14" s="109">
        <v>0.29832303618711387</v>
      </c>
      <c r="V14" s="107">
        <v>196</v>
      </c>
      <c r="W14" s="105">
        <v>768</v>
      </c>
      <c r="X14" s="109">
        <v>0.25520833333333331</v>
      </c>
    </row>
    <row r="15" spans="1:60" x14ac:dyDescent="0.2">
      <c r="A15" s="30" t="s">
        <v>6</v>
      </c>
      <c r="B15" s="4" t="s">
        <v>57</v>
      </c>
      <c r="C15" s="31" t="s">
        <v>43</v>
      </c>
      <c r="D15" s="49">
        <v>6717</v>
      </c>
      <c r="E15" s="50">
        <v>16048</v>
      </c>
      <c r="F15" s="51">
        <v>0.41855682951146561</v>
      </c>
      <c r="G15" s="127">
        <v>6839</v>
      </c>
      <c r="H15" s="50">
        <v>15919</v>
      </c>
      <c r="I15" s="122">
        <v>0.42961241284000251</v>
      </c>
      <c r="J15" s="49">
        <v>6608</v>
      </c>
      <c r="K15" s="50">
        <v>15456</v>
      </c>
      <c r="L15" s="51">
        <v>0.42753623188405798</v>
      </c>
      <c r="M15" s="49">
        <v>7221</v>
      </c>
      <c r="N15" s="50">
        <v>16524</v>
      </c>
      <c r="O15" s="51">
        <v>0.43700072621641251</v>
      </c>
      <c r="P15" s="49">
        <v>7315</v>
      </c>
      <c r="Q15" s="50">
        <v>17089</v>
      </c>
      <c r="R15" s="51">
        <v>0.42805313359471003</v>
      </c>
      <c r="S15" s="49">
        <v>7526</v>
      </c>
      <c r="T15" s="50">
        <v>17430</v>
      </c>
      <c r="U15" s="51">
        <v>0.43178427997705104</v>
      </c>
      <c r="V15" s="49">
        <v>6280</v>
      </c>
      <c r="W15" s="50">
        <v>13690</v>
      </c>
      <c r="X15" s="51">
        <v>0.45872899926953981</v>
      </c>
    </row>
    <row r="16" spans="1:60" x14ac:dyDescent="0.2">
      <c r="A16" s="17" t="s">
        <v>6</v>
      </c>
      <c r="B16" s="18" t="s">
        <v>57</v>
      </c>
      <c r="C16" s="33" t="s">
        <v>101</v>
      </c>
      <c r="D16" s="12">
        <v>6293</v>
      </c>
      <c r="E16" s="7">
        <v>15130</v>
      </c>
      <c r="F16" s="13">
        <v>0.41592861863846664</v>
      </c>
      <c r="G16" s="12">
        <v>6294</v>
      </c>
      <c r="H16" s="7">
        <v>14892</v>
      </c>
      <c r="I16" s="13">
        <v>0.42264302981466562</v>
      </c>
      <c r="J16" s="12">
        <v>6061</v>
      </c>
      <c r="K16" s="7">
        <v>14442</v>
      </c>
      <c r="L16" s="13">
        <v>0.41967871485943775</v>
      </c>
      <c r="M16" s="12">
        <v>6600</v>
      </c>
      <c r="N16" s="7">
        <v>15392</v>
      </c>
      <c r="O16" s="13">
        <v>0.4287941787941788</v>
      </c>
      <c r="P16" s="12">
        <v>6782</v>
      </c>
      <c r="Q16" s="7">
        <v>16049</v>
      </c>
      <c r="R16" s="13">
        <v>0.42258084615863917</v>
      </c>
      <c r="S16" s="12">
        <v>6996</v>
      </c>
      <c r="T16" s="7">
        <v>16297</v>
      </c>
      <c r="U16" s="13">
        <v>0.42928146284592256</v>
      </c>
      <c r="V16" s="12">
        <v>5886</v>
      </c>
      <c r="W16" s="7">
        <v>12922</v>
      </c>
      <c r="X16" s="13">
        <v>0.45550224423463859</v>
      </c>
    </row>
    <row r="17" spans="1:24" ht="13.5" thickBot="1" x14ac:dyDescent="0.25">
      <c r="A17" s="125" t="s">
        <v>6</v>
      </c>
      <c r="B17" s="126" t="s">
        <v>57</v>
      </c>
      <c r="C17" s="25" t="s">
        <v>47</v>
      </c>
      <c r="D17" s="105">
        <v>424</v>
      </c>
      <c r="E17" s="105">
        <v>918</v>
      </c>
      <c r="F17" s="109">
        <v>0.46187363834422657</v>
      </c>
      <c r="G17" s="106">
        <v>545</v>
      </c>
      <c r="H17" s="105">
        <v>1027</v>
      </c>
      <c r="I17" s="109">
        <v>0.53067185978578379</v>
      </c>
      <c r="J17" s="105">
        <v>547</v>
      </c>
      <c r="K17" s="105">
        <v>1014</v>
      </c>
      <c r="L17" s="109">
        <v>0.53944773175542404</v>
      </c>
      <c r="M17" s="107">
        <v>621</v>
      </c>
      <c r="N17" s="105">
        <v>1132</v>
      </c>
      <c r="O17" s="109">
        <v>0.54858657243816256</v>
      </c>
      <c r="P17" s="107">
        <v>533</v>
      </c>
      <c r="Q17" s="105">
        <v>1040</v>
      </c>
      <c r="R17" s="109">
        <v>0.51249999999999996</v>
      </c>
      <c r="S17" s="107">
        <v>530</v>
      </c>
      <c r="T17" s="105">
        <v>1133</v>
      </c>
      <c r="U17" s="109">
        <v>0.46778464254192409</v>
      </c>
      <c r="V17" s="107">
        <v>394</v>
      </c>
      <c r="W17" s="105">
        <v>768</v>
      </c>
      <c r="X17" s="109">
        <v>0.51302083333333337</v>
      </c>
    </row>
    <row r="18" spans="1:24" x14ac:dyDescent="0.2">
      <c r="A18" s="30" t="s">
        <v>7</v>
      </c>
      <c r="B18" s="4" t="s">
        <v>58</v>
      </c>
      <c r="C18" s="31" t="s">
        <v>43</v>
      </c>
      <c r="D18" s="49">
        <v>3423</v>
      </c>
      <c r="E18" s="50">
        <v>16048</v>
      </c>
      <c r="F18" s="51">
        <v>0.2132976071784646</v>
      </c>
      <c r="G18" s="49">
        <v>3510</v>
      </c>
      <c r="H18" s="50">
        <v>15919</v>
      </c>
      <c r="I18" s="51">
        <v>0.22049123688673911</v>
      </c>
      <c r="J18" s="49">
        <v>3459</v>
      </c>
      <c r="K18" s="50">
        <v>15456</v>
      </c>
      <c r="L18" s="51">
        <v>0.22379658385093168</v>
      </c>
      <c r="M18" s="49">
        <v>3535</v>
      </c>
      <c r="N18" s="50">
        <v>16524</v>
      </c>
      <c r="O18" s="51">
        <v>0.21393125151295087</v>
      </c>
      <c r="P18" s="49">
        <v>3674</v>
      </c>
      <c r="Q18" s="50">
        <v>17089</v>
      </c>
      <c r="R18" s="51">
        <v>0.21499210018140325</v>
      </c>
      <c r="S18" s="49">
        <v>3509</v>
      </c>
      <c r="T18" s="50">
        <v>17430</v>
      </c>
      <c r="U18" s="51">
        <v>0.20131956397016637</v>
      </c>
      <c r="V18" s="49">
        <v>2462</v>
      </c>
      <c r="W18" s="50">
        <v>13690</v>
      </c>
      <c r="X18" s="51">
        <v>0.17983929875821766</v>
      </c>
    </row>
    <row r="19" spans="1:24" x14ac:dyDescent="0.2">
      <c r="A19" s="10" t="s">
        <v>7</v>
      </c>
      <c r="B19" s="15" t="s">
        <v>58</v>
      </c>
      <c r="C19" s="33" t="s">
        <v>101</v>
      </c>
      <c r="D19" s="12">
        <v>3258</v>
      </c>
      <c r="E19" s="7">
        <v>15130</v>
      </c>
      <c r="F19" s="13">
        <v>0.21533377395902181</v>
      </c>
      <c r="G19" s="12">
        <v>3331</v>
      </c>
      <c r="H19" s="7">
        <v>14892</v>
      </c>
      <c r="I19" s="13">
        <v>0.22367714208971259</v>
      </c>
      <c r="J19" s="12">
        <v>3243</v>
      </c>
      <c r="K19" s="7">
        <v>14442</v>
      </c>
      <c r="L19" s="13">
        <v>0.22455338595762359</v>
      </c>
      <c r="M19" s="12">
        <v>3297</v>
      </c>
      <c r="N19" s="7">
        <v>15392</v>
      </c>
      <c r="O19" s="13">
        <v>0.21420218295218296</v>
      </c>
      <c r="P19" s="12">
        <v>3426</v>
      </c>
      <c r="Q19" s="7">
        <v>16049</v>
      </c>
      <c r="R19" s="13">
        <v>0.21347124431428749</v>
      </c>
      <c r="S19" s="12">
        <v>3244</v>
      </c>
      <c r="T19" s="7">
        <v>16297</v>
      </c>
      <c r="U19" s="13">
        <v>0.19905504080505615</v>
      </c>
      <c r="V19" s="12">
        <v>2284</v>
      </c>
      <c r="W19" s="7">
        <v>12922</v>
      </c>
      <c r="X19" s="13">
        <v>0.17675282464014858</v>
      </c>
    </row>
    <row r="20" spans="1:24" ht="13.5" thickBot="1" x14ac:dyDescent="0.25">
      <c r="A20" s="23" t="s">
        <v>7</v>
      </c>
      <c r="B20" s="24" t="s">
        <v>58</v>
      </c>
      <c r="C20" s="25" t="s">
        <v>47</v>
      </c>
      <c r="D20" s="105">
        <v>165</v>
      </c>
      <c r="E20" s="105">
        <v>918</v>
      </c>
      <c r="F20" s="109">
        <v>0.17973856209150327</v>
      </c>
      <c r="G20" s="105">
        <v>179</v>
      </c>
      <c r="H20" s="105">
        <v>1027</v>
      </c>
      <c r="I20" s="109">
        <v>0.17429406037000975</v>
      </c>
      <c r="J20" s="105">
        <v>216</v>
      </c>
      <c r="K20" s="105">
        <v>1014</v>
      </c>
      <c r="L20" s="109">
        <v>0.21301775147928995</v>
      </c>
      <c r="M20" s="105">
        <v>238</v>
      </c>
      <c r="N20" s="105">
        <v>1132</v>
      </c>
      <c r="O20" s="109">
        <v>0.21024734982332155</v>
      </c>
      <c r="P20" s="105">
        <v>248</v>
      </c>
      <c r="Q20" s="105">
        <v>1040</v>
      </c>
      <c r="R20" s="109">
        <v>0.23846153846153847</v>
      </c>
      <c r="S20" s="105">
        <v>265</v>
      </c>
      <c r="T20" s="105">
        <v>1133</v>
      </c>
      <c r="U20" s="109">
        <v>0.23389232127096204</v>
      </c>
      <c r="V20" s="105">
        <v>178</v>
      </c>
      <c r="W20" s="105">
        <v>768</v>
      </c>
      <c r="X20" s="109">
        <v>0.23177083333333334</v>
      </c>
    </row>
    <row r="21" spans="1:24" x14ac:dyDescent="0.2">
      <c r="A21" s="30" t="s">
        <v>8</v>
      </c>
      <c r="B21" s="4" t="s">
        <v>5</v>
      </c>
      <c r="C21" s="31" t="s">
        <v>43</v>
      </c>
      <c r="D21" s="49">
        <v>1363</v>
      </c>
      <c r="E21" s="50">
        <v>17601</v>
      </c>
      <c r="F21" s="122">
        <v>7.7438781887392796E-2</v>
      </c>
      <c r="G21" s="49">
        <v>1328</v>
      </c>
      <c r="H21" s="50">
        <v>17410</v>
      </c>
      <c r="I21" s="122">
        <v>7.5999999999999998E-2</v>
      </c>
      <c r="J21" s="49">
        <v>1246</v>
      </c>
      <c r="K21" s="50">
        <v>16884</v>
      </c>
      <c r="L21" s="51">
        <v>7.3797678275290199E-2</v>
      </c>
      <c r="M21" s="49">
        <v>1180</v>
      </c>
      <c r="N21" s="50">
        <v>17857</v>
      </c>
      <c r="O21" s="51">
        <v>6.6080528644229197E-2</v>
      </c>
      <c r="P21" s="49">
        <v>1250</v>
      </c>
      <c r="Q21" s="50">
        <v>18498</v>
      </c>
      <c r="R21" s="51">
        <v>6.7574872959238794E-2</v>
      </c>
      <c r="S21" s="49">
        <v>1200</v>
      </c>
      <c r="T21" s="50">
        <v>18820</v>
      </c>
      <c r="U21" s="51">
        <v>6.3761955366631207E-2</v>
      </c>
      <c r="V21" s="49">
        <v>985</v>
      </c>
      <c r="W21" s="50">
        <v>16161</v>
      </c>
      <c r="X21" s="51">
        <v>6.09491986882E-2</v>
      </c>
    </row>
    <row r="22" spans="1:24" x14ac:dyDescent="0.2">
      <c r="A22" s="17" t="s">
        <v>8</v>
      </c>
      <c r="B22" s="18" t="s">
        <v>5</v>
      </c>
      <c r="C22" s="33" t="s">
        <v>101</v>
      </c>
      <c r="D22" s="12">
        <v>1277</v>
      </c>
      <c r="E22" s="7">
        <v>16588</v>
      </c>
      <c r="F22" s="95">
        <v>7.6983361466120101E-2</v>
      </c>
      <c r="G22" s="12">
        <v>1228</v>
      </c>
      <c r="H22" s="7">
        <v>16282</v>
      </c>
      <c r="I22" s="95">
        <v>7.5420709986488102E-2</v>
      </c>
      <c r="J22" s="12">
        <v>1165</v>
      </c>
      <c r="K22" s="7">
        <v>15776</v>
      </c>
      <c r="L22" s="13">
        <v>7.3846348884381297E-2</v>
      </c>
      <c r="M22" s="12">
        <v>1105</v>
      </c>
      <c r="N22" s="7">
        <v>16643</v>
      </c>
      <c r="O22" s="13">
        <v>6.6394279877425896E-2</v>
      </c>
      <c r="P22" s="12">
        <v>1133</v>
      </c>
      <c r="Q22" s="7">
        <v>17328</v>
      </c>
      <c r="R22" s="13">
        <v>6.5385503231763606E-2</v>
      </c>
      <c r="S22" s="12">
        <v>1082</v>
      </c>
      <c r="T22" s="7">
        <v>17559</v>
      </c>
      <c r="U22" s="13">
        <v>6.1620821231277399E-2</v>
      </c>
      <c r="V22" s="12">
        <v>896</v>
      </c>
      <c r="W22" s="7">
        <v>15202</v>
      </c>
      <c r="X22" s="13">
        <v>5.8939613208788301E-2</v>
      </c>
    </row>
    <row r="23" spans="1:24" ht="13.5" thickBot="1" x14ac:dyDescent="0.25">
      <c r="A23" s="125" t="s">
        <v>8</v>
      </c>
      <c r="B23" s="126" t="s">
        <v>5</v>
      </c>
      <c r="C23" s="25" t="s">
        <v>47</v>
      </c>
      <c r="D23" s="105">
        <v>86</v>
      </c>
      <c r="E23" s="105">
        <v>1013</v>
      </c>
      <c r="F23" s="109">
        <v>8.4896347482724593E-2</v>
      </c>
      <c r="G23" s="105">
        <v>100</v>
      </c>
      <c r="H23" s="105">
        <v>1128</v>
      </c>
      <c r="I23" s="109">
        <v>8.8652482269503494E-2</v>
      </c>
      <c r="J23" s="105">
        <v>81</v>
      </c>
      <c r="K23" s="105">
        <v>1108</v>
      </c>
      <c r="L23" s="109">
        <v>7.3104693140794194E-2</v>
      </c>
      <c r="M23" s="107">
        <v>75</v>
      </c>
      <c r="N23" s="105">
        <v>1214</v>
      </c>
      <c r="O23" s="109">
        <v>6.1779242174629302E-2</v>
      </c>
      <c r="P23" s="107">
        <v>117</v>
      </c>
      <c r="Q23" s="105">
        <v>1170</v>
      </c>
      <c r="R23" s="109">
        <v>0.1</v>
      </c>
      <c r="S23" s="107">
        <v>118</v>
      </c>
      <c r="T23" s="105">
        <v>1261</v>
      </c>
      <c r="U23" s="109">
        <v>9.3576526566217302E-2</v>
      </c>
      <c r="V23" s="107">
        <v>89</v>
      </c>
      <c r="W23" s="105">
        <v>959</v>
      </c>
      <c r="X23" s="109">
        <v>9.2805005213764294E-2</v>
      </c>
    </row>
    <row r="24" spans="1:24" x14ac:dyDescent="0.2">
      <c r="A24" s="30" t="s">
        <v>10</v>
      </c>
      <c r="B24" s="4" t="s">
        <v>59</v>
      </c>
      <c r="C24" s="31" t="s">
        <v>43</v>
      </c>
      <c r="D24" s="49">
        <v>358467.87096621998</v>
      </c>
      <c r="E24" s="50">
        <v>17601</v>
      </c>
      <c r="F24" s="140">
        <v>20.366334999999999</v>
      </c>
      <c r="G24" s="49">
        <v>358424.09</v>
      </c>
      <c r="H24" s="50">
        <v>17410</v>
      </c>
      <c r="I24" s="140">
        <v>20.587</v>
      </c>
      <c r="J24" s="49">
        <v>342796</v>
      </c>
      <c r="K24" s="50">
        <v>16912</v>
      </c>
      <c r="L24" s="52">
        <v>20.3</v>
      </c>
      <c r="M24" s="49">
        <v>371665</v>
      </c>
      <c r="N24" s="50">
        <v>17896</v>
      </c>
      <c r="O24" s="52">
        <v>20.8</v>
      </c>
      <c r="P24" s="49">
        <v>377328.93548284005</v>
      </c>
      <c r="Q24" s="50">
        <v>18112</v>
      </c>
      <c r="R24" s="52">
        <v>20.8</v>
      </c>
      <c r="S24" s="49">
        <v>373644.45161208999</v>
      </c>
      <c r="T24" s="50">
        <v>18851</v>
      </c>
      <c r="U24" s="52">
        <v>19.820935314417799</v>
      </c>
      <c r="V24" s="49">
        <v>280014.16129025002</v>
      </c>
      <c r="W24" s="50">
        <v>14693</v>
      </c>
      <c r="X24" s="52">
        <v>19.057657475685701</v>
      </c>
    </row>
    <row r="25" spans="1:24" x14ac:dyDescent="0.2">
      <c r="A25" s="10" t="s">
        <v>10</v>
      </c>
      <c r="B25" s="15" t="s">
        <v>59</v>
      </c>
      <c r="C25" s="33" t="s">
        <v>101</v>
      </c>
      <c r="D25" s="12">
        <v>339542.87096621998</v>
      </c>
      <c r="E25" s="7">
        <v>16588</v>
      </c>
      <c r="F25" s="96">
        <v>20.469186819762477</v>
      </c>
      <c r="G25" s="12">
        <v>336310.09</v>
      </c>
      <c r="H25" s="7">
        <v>16282</v>
      </c>
      <c r="I25" s="96">
        <v>20.655330426237565</v>
      </c>
      <c r="J25" s="12">
        <f>(J24-J26)</f>
        <v>320847</v>
      </c>
      <c r="K25" s="7">
        <f>(K24-K26)</f>
        <v>15804</v>
      </c>
      <c r="L25" s="14">
        <f t="shared" ref="L25" si="2">(J25/K25)</f>
        <v>20.301632498101746</v>
      </c>
      <c r="M25" s="12">
        <v>346915</v>
      </c>
      <c r="N25" s="7">
        <v>16679</v>
      </c>
      <c r="O25" s="14">
        <v>20.8</v>
      </c>
      <c r="P25" s="12">
        <v>350709</v>
      </c>
      <c r="Q25" s="7">
        <v>16941</v>
      </c>
      <c r="R25" s="14">
        <v>20.7</v>
      </c>
      <c r="S25" s="12">
        <v>347370.77419278002</v>
      </c>
      <c r="T25" s="7">
        <v>17588</v>
      </c>
      <c r="U25" s="14">
        <v>19.750442016874008</v>
      </c>
      <c r="V25" s="12">
        <v>261824.96774219003</v>
      </c>
      <c r="W25" s="7">
        <v>13841</v>
      </c>
      <c r="X25" s="14">
        <v>18.916622190751394</v>
      </c>
    </row>
    <row r="26" spans="1:24" ht="13.5" thickBot="1" x14ac:dyDescent="0.25">
      <c r="A26" s="23" t="s">
        <v>10</v>
      </c>
      <c r="B26" s="24" t="s">
        <v>59</v>
      </c>
      <c r="C26" s="25" t="s">
        <v>47</v>
      </c>
      <c r="D26" s="105">
        <v>18925</v>
      </c>
      <c r="E26" s="105">
        <v>1013</v>
      </c>
      <c r="F26" s="121">
        <v>18.7</v>
      </c>
      <c r="G26" s="105">
        <v>22114</v>
      </c>
      <c r="H26" s="105">
        <v>1128</v>
      </c>
      <c r="I26" s="141">
        <v>19.600000000000001</v>
      </c>
      <c r="J26" s="105">
        <v>21949</v>
      </c>
      <c r="K26" s="105">
        <v>1108</v>
      </c>
      <c r="L26" s="141">
        <v>19.8</v>
      </c>
      <c r="M26" s="107">
        <v>24750</v>
      </c>
      <c r="N26" s="105">
        <v>1217</v>
      </c>
      <c r="O26" s="141">
        <v>20.336894001643387</v>
      </c>
      <c r="P26" s="107">
        <v>26619.967741969998</v>
      </c>
      <c r="Q26" s="105">
        <v>1171</v>
      </c>
      <c r="R26" s="141">
        <v>22.732679540538001</v>
      </c>
      <c r="S26" s="107">
        <v>26273.677419309999</v>
      </c>
      <c r="T26" s="105">
        <v>1263</v>
      </c>
      <c r="U26" s="141">
        <v>20.802594947988915</v>
      </c>
      <c r="V26" s="107">
        <v>18189.19354806</v>
      </c>
      <c r="W26" s="105">
        <v>852</v>
      </c>
      <c r="X26" s="141">
        <v>21.348818718380301</v>
      </c>
    </row>
    <row r="27" spans="1:24" x14ac:dyDescent="0.2">
      <c r="A27" s="30" t="s">
        <v>11</v>
      </c>
      <c r="B27" s="4" t="s">
        <v>9</v>
      </c>
      <c r="C27" s="31" t="s">
        <v>43</v>
      </c>
      <c r="D27" s="49">
        <v>6060</v>
      </c>
      <c r="E27" s="50">
        <v>10053</v>
      </c>
      <c r="F27" s="122">
        <v>0.60299999999999998</v>
      </c>
      <c r="G27" s="49">
        <v>5006</v>
      </c>
      <c r="H27" s="50">
        <v>8374</v>
      </c>
      <c r="I27" s="122">
        <v>0.59799999999999998</v>
      </c>
      <c r="J27" s="49">
        <v>3686</v>
      </c>
      <c r="K27" s="50">
        <v>5958</v>
      </c>
      <c r="L27" s="51">
        <v>0.61899999999999999</v>
      </c>
      <c r="M27" s="49">
        <v>4212</v>
      </c>
      <c r="N27" s="50">
        <v>6454</v>
      </c>
      <c r="O27" s="51">
        <v>0.65300000000000002</v>
      </c>
      <c r="P27" s="49">
        <v>4610</v>
      </c>
      <c r="Q27" s="50">
        <v>6805</v>
      </c>
      <c r="R27" s="51">
        <v>0.67700000000000005</v>
      </c>
      <c r="S27" s="49">
        <v>4542</v>
      </c>
      <c r="T27" s="50">
        <v>6781</v>
      </c>
      <c r="U27" s="51">
        <v>0.66981271198938208</v>
      </c>
      <c r="V27" s="49">
        <v>4836</v>
      </c>
      <c r="W27" s="50">
        <v>7250</v>
      </c>
      <c r="X27" s="51">
        <v>0.66703448275862065</v>
      </c>
    </row>
    <row r="28" spans="1:24" x14ac:dyDescent="0.2">
      <c r="A28" s="10" t="s">
        <v>11</v>
      </c>
      <c r="B28" s="15" t="s">
        <v>9</v>
      </c>
      <c r="C28" s="33" t="s">
        <v>101</v>
      </c>
      <c r="D28" s="97">
        <v>5723</v>
      </c>
      <c r="E28" s="98">
        <v>9472</v>
      </c>
      <c r="F28" s="99">
        <v>0.60420185810810811</v>
      </c>
      <c r="G28" s="97">
        <v>4735</v>
      </c>
      <c r="H28" s="98">
        <v>7840</v>
      </c>
      <c r="I28" s="99">
        <v>0.60395408163265307</v>
      </c>
      <c r="J28" s="97">
        <f t="shared" ref="J28:K28" si="3">(J27-J29)</f>
        <v>3464</v>
      </c>
      <c r="K28" s="98">
        <f t="shared" si="3"/>
        <v>5540</v>
      </c>
      <c r="L28" s="110">
        <f t="shared" ref="L28" si="4">(J28/K28)</f>
        <v>0.62527075812274369</v>
      </c>
      <c r="M28" s="12">
        <v>3970</v>
      </c>
      <c r="N28" s="7">
        <v>6002</v>
      </c>
      <c r="O28" s="13">
        <v>0.66100000000000003</v>
      </c>
      <c r="P28" s="53">
        <v>4380</v>
      </c>
      <c r="Q28" s="54">
        <v>6395</v>
      </c>
      <c r="R28" s="55">
        <v>0.68500000000000005</v>
      </c>
      <c r="S28" s="53">
        <v>4321</v>
      </c>
      <c r="T28" s="54">
        <v>6391</v>
      </c>
      <c r="U28" s="55">
        <v>0.67610702550461588</v>
      </c>
      <c r="V28" s="53">
        <v>4664</v>
      </c>
      <c r="W28" s="54">
        <v>6931</v>
      </c>
      <c r="X28" s="55">
        <v>0.67291877074015294</v>
      </c>
    </row>
    <row r="29" spans="1:24" ht="13.5" thickBot="1" x14ac:dyDescent="0.25">
      <c r="A29" s="23" t="s">
        <v>11</v>
      </c>
      <c r="B29" s="24" t="s">
        <v>9</v>
      </c>
      <c r="C29" s="25" t="s">
        <v>45</v>
      </c>
      <c r="D29" s="105">
        <v>337</v>
      </c>
      <c r="E29" s="105">
        <v>581</v>
      </c>
      <c r="F29" s="109">
        <v>0.57999999999999996</v>
      </c>
      <c r="G29" s="105">
        <v>271</v>
      </c>
      <c r="H29" s="105">
        <v>534</v>
      </c>
      <c r="I29" s="109">
        <v>0.50700000000000001</v>
      </c>
      <c r="J29" s="105">
        <v>222</v>
      </c>
      <c r="K29" s="105">
        <v>418</v>
      </c>
      <c r="L29" s="109">
        <v>0.53100000000000003</v>
      </c>
      <c r="M29" s="107">
        <v>242</v>
      </c>
      <c r="N29" s="105">
        <v>452</v>
      </c>
      <c r="O29" s="109">
        <v>0.53500000000000003</v>
      </c>
      <c r="P29" s="107">
        <v>230</v>
      </c>
      <c r="Q29" s="105">
        <v>410</v>
      </c>
      <c r="R29" s="109">
        <v>0.56100000000000005</v>
      </c>
      <c r="S29" s="107">
        <v>221</v>
      </c>
      <c r="T29" s="105">
        <v>390</v>
      </c>
      <c r="U29" s="109">
        <v>0.56666666666666665</v>
      </c>
      <c r="V29" s="107">
        <v>172</v>
      </c>
      <c r="W29" s="105">
        <v>319</v>
      </c>
      <c r="X29" s="109">
        <v>0.53918495297805646</v>
      </c>
    </row>
    <row r="30" spans="1:24" x14ac:dyDescent="0.2">
      <c r="A30" s="30" t="s">
        <v>60</v>
      </c>
      <c r="B30" s="128" t="s">
        <v>61</v>
      </c>
      <c r="C30" s="31" t="s">
        <v>43</v>
      </c>
      <c r="D30" s="49">
        <v>2767</v>
      </c>
      <c r="E30" s="50">
        <v>5036</v>
      </c>
      <c r="F30" s="122">
        <v>0.54944400317712472</v>
      </c>
      <c r="G30" s="49">
        <v>2942</v>
      </c>
      <c r="H30" s="50">
        <v>5362</v>
      </c>
      <c r="I30" s="122">
        <v>0.54867586721372619</v>
      </c>
      <c r="J30" s="49">
        <v>2818</v>
      </c>
      <c r="K30" s="50">
        <v>5168</v>
      </c>
      <c r="L30" s="51">
        <v>0.5452786377708978</v>
      </c>
      <c r="M30" s="49">
        <v>3309</v>
      </c>
      <c r="N30" s="50">
        <v>5494</v>
      </c>
      <c r="O30" s="51">
        <v>0.6022934109938114</v>
      </c>
      <c r="P30" s="49">
        <v>3453</v>
      </c>
      <c r="Q30" s="50">
        <v>5700</v>
      </c>
      <c r="R30" s="51">
        <v>0.60578947368421054</v>
      </c>
      <c r="S30" s="49">
        <v>3300</v>
      </c>
      <c r="T30" s="50">
        <v>5406</v>
      </c>
      <c r="U30" s="51">
        <v>0.61043285238623757</v>
      </c>
      <c r="V30" s="49">
        <v>2676</v>
      </c>
      <c r="W30" s="50">
        <v>4129</v>
      </c>
      <c r="X30" s="51">
        <v>0.64810000000000001</v>
      </c>
    </row>
    <row r="31" spans="1:24" x14ac:dyDescent="0.2">
      <c r="A31" s="10" t="s">
        <v>60</v>
      </c>
      <c r="B31" s="6" t="s">
        <v>61</v>
      </c>
      <c r="C31" s="33" t="s">
        <v>101</v>
      </c>
      <c r="D31" s="12">
        <v>2592</v>
      </c>
      <c r="E31" s="7">
        <v>4749</v>
      </c>
      <c r="F31" s="95">
        <v>0.54579911560328487</v>
      </c>
      <c r="G31" s="12">
        <v>2724</v>
      </c>
      <c r="H31" s="7">
        <v>5024</v>
      </c>
      <c r="I31" s="95">
        <v>0.54219745222929938</v>
      </c>
      <c r="J31" s="12">
        <v>2577</v>
      </c>
      <c r="K31" s="7">
        <v>4806</v>
      </c>
      <c r="L31" s="13">
        <v>0.53620474406991259</v>
      </c>
      <c r="M31" s="12">
        <v>3001</v>
      </c>
      <c r="N31" s="7">
        <v>5069</v>
      </c>
      <c r="O31" s="13">
        <v>0.59202998619057012</v>
      </c>
      <c r="P31" s="53">
        <v>3207</v>
      </c>
      <c r="Q31" s="54">
        <v>5308</v>
      </c>
      <c r="R31" s="55">
        <v>0.60418236623963828</v>
      </c>
      <c r="S31" s="53">
        <v>3023</v>
      </c>
      <c r="T31" s="54">
        <v>4980</v>
      </c>
      <c r="U31" s="55">
        <v>0.60710700662517569</v>
      </c>
      <c r="V31" s="53">
        <v>2451</v>
      </c>
      <c r="W31" s="54">
        <v>3780</v>
      </c>
      <c r="X31" s="55">
        <v>0.64839999999999998</v>
      </c>
    </row>
    <row r="32" spans="1:24" ht="13.5" thickBot="1" x14ac:dyDescent="0.25">
      <c r="A32" s="23" t="s">
        <v>60</v>
      </c>
      <c r="B32" s="123" t="s">
        <v>61</v>
      </c>
      <c r="C32" s="25" t="s">
        <v>47</v>
      </c>
      <c r="D32" s="105">
        <v>175</v>
      </c>
      <c r="E32" s="105">
        <v>287</v>
      </c>
      <c r="F32" s="109">
        <v>0.6097560975609756</v>
      </c>
      <c r="G32" s="105">
        <v>218</v>
      </c>
      <c r="H32" s="105">
        <v>338</v>
      </c>
      <c r="I32" s="109">
        <v>0.6449704142011834</v>
      </c>
      <c r="J32" s="105">
        <v>241</v>
      </c>
      <c r="K32" s="105">
        <v>362</v>
      </c>
      <c r="L32" s="109">
        <v>0.66574585635359118</v>
      </c>
      <c r="M32" s="107">
        <v>308</v>
      </c>
      <c r="N32" s="105">
        <v>425</v>
      </c>
      <c r="O32" s="109">
        <v>0.7247058823529412</v>
      </c>
      <c r="P32" s="107">
        <v>246</v>
      </c>
      <c r="Q32" s="105">
        <v>392</v>
      </c>
      <c r="R32" s="109">
        <v>0.62755102040816324</v>
      </c>
      <c r="S32" s="107">
        <v>277</v>
      </c>
      <c r="T32" s="105">
        <v>426</v>
      </c>
      <c r="U32" s="109">
        <f>S32/T32</f>
        <v>0.65023474178403751</v>
      </c>
      <c r="V32" s="107">
        <v>225</v>
      </c>
      <c r="W32" s="105">
        <v>349</v>
      </c>
      <c r="X32" s="109">
        <v>0.64470000000000005</v>
      </c>
    </row>
    <row r="33" spans="1:24" x14ac:dyDescent="0.2">
      <c r="A33" s="30" t="s">
        <v>62</v>
      </c>
      <c r="B33" s="4" t="s">
        <v>19</v>
      </c>
      <c r="C33" s="31" t="s">
        <v>43</v>
      </c>
      <c r="D33" s="131">
        <v>1340</v>
      </c>
      <c r="E33" s="132">
        <v>5137</v>
      </c>
      <c r="F33" s="133">
        <v>0.26085263772629941</v>
      </c>
      <c r="G33" s="131">
        <v>1346</v>
      </c>
      <c r="H33" s="132">
        <v>5284.5</v>
      </c>
      <c r="I33" s="133">
        <v>0.25471921275488479</v>
      </c>
      <c r="J33" s="84">
        <v>1471</v>
      </c>
      <c r="K33" s="85">
        <v>5840</v>
      </c>
      <c r="L33" s="86">
        <v>0.252</v>
      </c>
      <c r="M33" s="84">
        <v>1536</v>
      </c>
      <c r="N33" s="85">
        <v>5958</v>
      </c>
      <c r="O33" s="86">
        <v>0.25800000000000001</v>
      </c>
      <c r="P33" s="49">
        <v>1544</v>
      </c>
      <c r="Q33" s="50">
        <v>6074.75</v>
      </c>
      <c r="R33" s="51">
        <v>0.25416683814148699</v>
      </c>
      <c r="S33" s="49">
        <v>1227</v>
      </c>
      <c r="T33" s="50">
        <v>6680.75</v>
      </c>
      <c r="U33" s="134">
        <v>0.18366201400000001</v>
      </c>
      <c r="V33" s="49">
        <v>998</v>
      </c>
      <c r="W33" s="50">
        <v>6787</v>
      </c>
      <c r="X33" s="51">
        <v>0.14704582299999999</v>
      </c>
    </row>
    <row r="34" spans="1:24" x14ac:dyDescent="0.2">
      <c r="A34" s="17" t="s">
        <v>62</v>
      </c>
      <c r="B34" s="18" t="s">
        <v>19</v>
      </c>
      <c r="C34" s="33" t="s">
        <v>101</v>
      </c>
      <c r="D34" s="97">
        <v>1256</v>
      </c>
      <c r="E34" s="98">
        <v>4719.25</v>
      </c>
      <c r="F34" s="99">
        <v>0.26614398474333845</v>
      </c>
      <c r="G34" s="97">
        <v>1248</v>
      </c>
      <c r="H34" s="98">
        <v>4845.5</v>
      </c>
      <c r="I34" s="99">
        <v>0.2575585594881849</v>
      </c>
      <c r="J34" s="97">
        <v>1337</v>
      </c>
      <c r="K34" s="98">
        <v>5343</v>
      </c>
      <c r="L34" s="110">
        <v>0.25023395096387796</v>
      </c>
      <c r="M34" s="257">
        <v>1383</v>
      </c>
      <c r="N34" s="258">
        <v>5461</v>
      </c>
      <c r="O34" s="259">
        <v>0.25325032045412926</v>
      </c>
      <c r="P34" s="12">
        <f t="shared" ref="P34:Q34" si="5">(P33-P35)</f>
        <v>1394</v>
      </c>
      <c r="Q34" s="7">
        <f t="shared" si="5"/>
        <v>5566.25</v>
      </c>
      <c r="R34" s="13">
        <f t="shared" ref="R34" si="6">(P34/Q34)</f>
        <v>0.25043790702896923</v>
      </c>
      <c r="S34" s="12">
        <v>1097</v>
      </c>
      <c r="T34" s="7">
        <v>6093</v>
      </c>
      <c r="U34" s="13">
        <v>0.18</v>
      </c>
      <c r="V34" s="12">
        <v>917</v>
      </c>
      <c r="W34" s="12">
        <v>6166.7</v>
      </c>
      <c r="X34" s="13">
        <v>0.14870189890865454</v>
      </c>
    </row>
    <row r="35" spans="1:24" ht="13.5" thickBot="1" x14ac:dyDescent="0.25">
      <c r="A35" s="125" t="s">
        <v>62</v>
      </c>
      <c r="B35" s="126" t="s">
        <v>19</v>
      </c>
      <c r="C35" s="25" t="s">
        <v>47</v>
      </c>
      <c r="D35" s="260">
        <v>84</v>
      </c>
      <c r="E35" s="260">
        <v>417.75</v>
      </c>
      <c r="F35" s="261">
        <v>0.20107719928186699</v>
      </c>
      <c r="G35" s="260">
        <v>98</v>
      </c>
      <c r="H35" s="260">
        <v>439</v>
      </c>
      <c r="I35" s="261">
        <v>0.22323462414578599</v>
      </c>
      <c r="J35" s="260">
        <v>134</v>
      </c>
      <c r="K35" s="260">
        <v>497</v>
      </c>
      <c r="L35" s="261">
        <v>0.27</v>
      </c>
      <c r="M35" s="262">
        <v>153</v>
      </c>
      <c r="N35" s="260">
        <v>497</v>
      </c>
      <c r="O35" s="261">
        <v>0.308</v>
      </c>
      <c r="P35" s="107">
        <v>150</v>
      </c>
      <c r="Q35" s="105">
        <v>508.5</v>
      </c>
      <c r="R35" s="109">
        <v>0.29498525073746301</v>
      </c>
      <c r="S35" s="107">
        <v>130</v>
      </c>
      <c r="T35" s="105">
        <v>588.29999999999995</v>
      </c>
      <c r="U35" s="109">
        <v>0.221</v>
      </c>
      <c r="V35" s="107">
        <v>81</v>
      </c>
      <c r="W35" s="105">
        <v>620.29999999999995</v>
      </c>
      <c r="X35" s="109">
        <v>0.13100000000000001</v>
      </c>
    </row>
    <row r="36" spans="1:24" x14ac:dyDescent="0.2">
      <c r="A36" s="30" t="s">
        <v>13</v>
      </c>
      <c r="B36" s="4" t="s">
        <v>14</v>
      </c>
      <c r="C36" s="31" t="s">
        <v>43</v>
      </c>
      <c r="D36" s="49">
        <v>16972</v>
      </c>
      <c r="E36" s="50">
        <v>12</v>
      </c>
      <c r="F36" s="50">
        <v>1414.3333333333333</v>
      </c>
      <c r="G36" s="49">
        <v>17022</v>
      </c>
      <c r="H36" s="50">
        <v>12</v>
      </c>
      <c r="I36" s="50">
        <v>1418.5</v>
      </c>
      <c r="J36" s="49">
        <v>17378</v>
      </c>
      <c r="K36" s="50">
        <v>12</v>
      </c>
      <c r="L36" s="100">
        <v>1448</v>
      </c>
      <c r="M36" s="49">
        <v>17151</v>
      </c>
      <c r="N36" s="50">
        <v>12</v>
      </c>
      <c r="O36" s="100">
        <v>1429</v>
      </c>
      <c r="P36" s="49">
        <v>19079</v>
      </c>
      <c r="Q36" s="50">
        <v>12</v>
      </c>
      <c r="R36" s="100">
        <v>1590</v>
      </c>
      <c r="S36" s="49">
        <v>19864</v>
      </c>
      <c r="T36" s="50">
        <v>12</v>
      </c>
      <c r="U36" s="100">
        <v>1655.3333333333333</v>
      </c>
      <c r="V36" s="49">
        <v>15429</v>
      </c>
      <c r="W36" s="50">
        <v>9</v>
      </c>
      <c r="X36" s="100">
        <v>1714.3333333333333</v>
      </c>
    </row>
    <row r="37" spans="1:24" x14ac:dyDescent="0.2">
      <c r="A37" s="17" t="s">
        <v>13</v>
      </c>
      <c r="B37" s="18" t="s">
        <v>14</v>
      </c>
      <c r="C37" s="33" t="s">
        <v>101</v>
      </c>
      <c r="D37" s="12">
        <f>(D36-D38)</f>
        <v>15859</v>
      </c>
      <c r="E37" s="12">
        <v>12</v>
      </c>
      <c r="F37" s="12">
        <f>(D37/E37)</f>
        <v>1321.5833333333333</v>
      </c>
      <c r="G37" s="12">
        <f>(G36-G38)</f>
        <v>15798</v>
      </c>
      <c r="H37" s="12">
        <v>12</v>
      </c>
      <c r="I37" s="12">
        <f>(G37/H37)</f>
        <v>1316.5</v>
      </c>
      <c r="J37" s="12">
        <f>(J36-J38)</f>
        <v>16234</v>
      </c>
      <c r="K37" s="12">
        <v>12</v>
      </c>
      <c r="L37" s="28">
        <f>(J37/K37)</f>
        <v>1352.8333333333333</v>
      </c>
      <c r="M37" s="12">
        <f t="shared" ref="M37" si="7">(M36-M38)</f>
        <v>15955</v>
      </c>
      <c r="N37" s="7">
        <v>12</v>
      </c>
      <c r="O37" s="101">
        <f t="shared" ref="O37" si="8">(M37/N37)</f>
        <v>1329.5833333333333</v>
      </c>
      <c r="P37" s="12">
        <f t="shared" ref="P37" si="9">(P36-P38)</f>
        <v>17909</v>
      </c>
      <c r="Q37" s="7">
        <v>12</v>
      </c>
      <c r="R37" s="101">
        <f t="shared" ref="R37" si="10">(P37/Q37)</f>
        <v>1492.4166666666667</v>
      </c>
      <c r="S37" s="12">
        <f t="shared" ref="S37" si="11">(S36-S38)</f>
        <v>18998</v>
      </c>
      <c r="T37" s="7">
        <v>12</v>
      </c>
      <c r="U37" s="101">
        <f t="shared" ref="U37" si="12">(S37/T37)</f>
        <v>1583.1666666666667</v>
      </c>
      <c r="V37" s="12">
        <v>14679</v>
      </c>
      <c r="W37" s="7">
        <v>9</v>
      </c>
      <c r="X37" s="101">
        <v>1631</v>
      </c>
    </row>
    <row r="38" spans="1:24" ht="13.5" thickBot="1" x14ac:dyDescent="0.25">
      <c r="A38" s="20" t="s">
        <v>13</v>
      </c>
      <c r="B38" s="21" t="s">
        <v>14</v>
      </c>
      <c r="C38" s="22" t="s">
        <v>47</v>
      </c>
      <c r="D38" s="47">
        <v>1113</v>
      </c>
      <c r="E38" s="47">
        <v>12</v>
      </c>
      <c r="F38" s="130">
        <f>D38/E38</f>
        <v>92.75</v>
      </c>
      <c r="G38" s="47">
        <v>1224</v>
      </c>
      <c r="H38" s="47">
        <v>12</v>
      </c>
      <c r="I38" s="130">
        <f>G38/H38</f>
        <v>102</v>
      </c>
      <c r="J38" s="47">
        <v>1144</v>
      </c>
      <c r="K38" s="47">
        <v>12</v>
      </c>
      <c r="L38" s="130">
        <v>95</v>
      </c>
      <c r="M38" s="46">
        <v>1196</v>
      </c>
      <c r="N38" s="47">
        <v>12</v>
      </c>
      <c r="O38" s="130">
        <v>100</v>
      </c>
      <c r="P38" s="46">
        <v>1170</v>
      </c>
      <c r="Q38" s="47">
        <v>12</v>
      </c>
      <c r="R38" s="130">
        <v>98</v>
      </c>
      <c r="S38" s="46">
        <v>866</v>
      </c>
      <c r="T38" s="47">
        <v>12</v>
      </c>
      <c r="U38" s="130">
        <v>72.166666666666671</v>
      </c>
      <c r="V38" s="46">
        <v>750</v>
      </c>
      <c r="W38" s="47">
        <v>9</v>
      </c>
      <c r="X38" s="130">
        <v>83.333333333333329</v>
      </c>
    </row>
    <row r="39" spans="1:24" x14ac:dyDescent="0.2">
      <c r="A39" s="263" t="s">
        <v>99</v>
      </c>
      <c r="B39" s="264"/>
      <c r="C39" s="264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</row>
    <row r="40" spans="1:24" x14ac:dyDescent="0.2">
      <c r="A40" s="11" t="s">
        <v>41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</row>
    <row r="41" spans="1:24" x14ac:dyDescent="0.2">
      <c r="A41" s="263" t="s">
        <v>105</v>
      </c>
      <c r="C41" s="16"/>
    </row>
    <row r="42" spans="1:24" x14ac:dyDescent="0.2">
      <c r="A42" s="11" t="s">
        <v>103</v>
      </c>
    </row>
    <row r="43" spans="1:24" x14ac:dyDescent="0.2">
      <c r="A43" s="11"/>
    </row>
  </sheetData>
  <printOptions horizontalCentered="1"/>
  <pageMargins left="0.25" right="0.25" top="0.75" bottom="0.75" header="0.3" footer="0.3"/>
  <pageSetup scale="70" fitToWidth="0" orientation="landscape" horizontalDpi="300" verticalDpi="300" r:id="rId1"/>
  <headerFooter alignWithMargins="0">
    <oddHeader>&amp;C&amp;8Texas Department of Family &amp; Protective Services</oddHeader>
    <oddFooter>&amp;L&amp;8Data Source:  IMPACT Data Warehouse&amp;C&amp;8&amp;P of &amp;N&amp;R&amp;8Data &amp; Decision Support
FY10 - FY17 Data as of November 7th Following End of Each Fiscal Year
FY18 Data as of 12/07/2017 and 01/07/2018
Log 85392 (dD)</oddFooter>
  </headerFooter>
  <colBreaks count="2" manualBreakCount="2">
    <brk id="12" max="53" man="1"/>
    <brk id="4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abSelected="1" zoomScaleNormal="100"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N39" sqref="N39"/>
    </sheetView>
  </sheetViews>
  <sheetFormatPr defaultColWidth="10.7109375" defaultRowHeight="12.75" x14ac:dyDescent="0.2"/>
  <cols>
    <col min="1" max="1" width="2.42578125" style="220" bestFit="1" customWidth="1"/>
    <col min="2" max="2" width="66.28515625" style="220" customWidth="1"/>
    <col min="3" max="3" width="20.7109375" style="220" bestFit="1" customWidth="1"/>
    <col min="4" max="5" width="8.42578125" style="220" bestFit="1" customWidth="1"/>
    <col min="6" max="6" width="6.7109375" style="220" bestFit="1" customWidth="1"/>
    <col min="7" max="8" width="8.42578125" style="220" bestFit="1" customWidth="1"/>
    <col min="9" max="9" width="7.28515625" style="220" bestFit="1" customWidth="1"/>
    <col min="10" max="10" width="8.5703125" style="220" customWidth="1"/>
    <col min="11" max="11" width="8.42578125" style="220" bestFit="1" customWidth="1"/>
    <col min="12" max="12" width="6.7109375" style="220" bestFit="1" customWidth="1"/>
    <col min="13" max="14" width="8.42578125" style="220" bestFit="1" customWidth="1"/>
    <col min="15" max="15" width="7.28515625" style="220" bestFit="1" customWidth="1"/>
    <col min="16" max="17" width="8.42578125" style="220" bestFit="1" customWidth="1"/>
    <col min="18" max="18" width="7.42578125" style="220" bestFit="1" customWidth="1"/>
    <col min="19" max="20" width="8.42578125" style="220" bestFit="1" customWidth="1"/>
    <col min="21" max="21" width="7.42578125" style="220" bestFit="1" customWidth="1"/>
    <col min="22" max="22" width="8.42578125" style="220" bestFit="1" customWidth="1"/>
    <col min="23" max="23" width="8.28515625" style="220" customWidth="1"/>
    <col min="24" max="24" width="8.28515625" style="220" bestFit="1" customWidth="1"/>
    <col min="25" max="16384" width="10.7109375" style="220"/>
  </cols>
  <sheetData>
    <row r="1" spans="1:25" ht="15" x14ac:dyDescent="0.2">
      <c r="A1" s="219" t="s">
        <v>71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5" ht="30.75" customHeight="1" thickBot="1" x14ac:dyDescent="0.25">
      <c r="A2" s="63" t="s">
        <v>64</v>
      </c>
      <c r="B2" s="64" t="s">
        <v>16</v>
      </c>
      <c r="C2" s="64" t="s">
        <v>23</v>
      </c>
      <c r="D2" s="118" t="s">
        <v>24</v>
      </c>
      <c r="E2" s="63" t="s">
        <v>25</v>
      </c>
      <c r="F2" s="67" t="s">
        <v>26</v>
      </c>
      <c r="G2" s="66" t="s">
        <v>27</v>
      </c>
      <c r="H2" s="63" t="s">
        <v>28</v>
      </c>
      <c r="I2" s="67" t="s">
        <v>29</v>
      </c>
      <c r="J2" s="66" t="s">
        <v>30</v>
      </c>
      <c r="K2" s="65" t="s">
        <v>31</v>
      </c>
      <c r="L2" s="67" t="s">
        <v>32</v>
      </c>
      <c r="M2" s="66" t="s">
        <v>33</v>
      </c>
      <c r="N2" s="63" t="s">
        <v>34</v>
      </c>
      <c r="O2" s="67" t="s">
        <v>35</v>
      </c>
      <c r="P2" s="66" t="s">
        <v>36</v>
      </c>
      <c r="Q2" s="63" t="s">
        <v>37</v>
      </c>
      <c r="R2" s="67" t="s">
        <v>38</v>
      </c>
      <c r="S2" s="66" t="s">
        <v>52</v>
      </c>
      <c r="T2" s="63" t="s">
        <v>53</v>
      </c>
      <c r="U2" s="67" t="s">
        <v>51</v>
      </c>
      <c r="V2" s="66" t="s">
        <v>69</v>
      </c>
      <c r="W2" s="63" t="s">
        <v>68</v>
      </c>
      <c r="X2" s="67" t="s">
        <v>70</v>
      </c>
    </row>
    <row r="3" spans="1:25" ht="21" x14ac:dyDescent="0.2">
      <c r="A3" s="69">
        <v>1</v>
      </c>
      <c r="B3" s="72" t="s">
        <v>17</v>
      </c>
      <c r="C3" s="248" t="s">
        <v>39</v>
      </c>
      <c r="D3" s="84">
        <v>25398</v>
      </c>
      <c r="E3" s="85">
        <v>25489</v>
      </c>
      <c r="F3" s="90">
        <v>0.99642983247675465</v>
      </c>
      <c r="G3" s="84">
        <v>25054</v>
      </c>
      <c r="H3" s="85">
        <v>25103</v>
      </c>
      <c r="I3" s="90">
        <v>0.99804804206668529</v>
      </c>
      <c r="J3" s="84">
        <v>24867</v>
      </c>
      <c r="K3" s="85">
        <v>24945</v>
      </c>
      <c r="L3" s="90">
        <v>0.99687312086590496</v>
      </c>
      <c r="M3" s="87">
        <v>24566</v>
      </c>
      <c r="N3" s="88">
        <v>24621</v>
      </c>
      <c r="O3" s="90">
        <v>0.9977661346005442</v>
      </c>
      <c r="P3" s="87">
        <v>24978</v>
      </c>
      <c r="Q3" s="88">
        <v>25058</v>
      </c>
      <c r="R3" s="90">
        <v>0.9968074068161864</v>
      </c>
      <c r="S3" s="87">
        <v>25365</v>
      </c>
      <c r="T3" s="88">
        <v>25445</v>
      </c>
      <c r="U3" s="90">
        <v>0.99685596384358421</v>
      </c>
      <c r="V3" s="87">
        <v>25457</v>
      </c>
      <c r="W3" s="88">
        <v>25519</v>
      </c>
      <c r="X3" s="90">
        <v>0.99757043771307652</v>
      </c>
    </row>
    <row r="4" spans="1:25" ht="21" x14ac:dyDescent="0.2">
      <c r="A4" s="32">
        <v>1</v>
      </c>
      <c r="B4" s="56" t="s">
        <v>17</v>
      </c>
      <c r="C4" s="249" t="s">
        <v>102</v>
      </c>
      <c r="D4" s="91">
        <v>23352</v>
      </c>
      <c r="E4" s="149">
        <v>23427</v>
      </c>
      <c r="F4" s="221">
        <v>0.99679856575745929</v>
      </c>
      <c r="G4" s="91">
        <v>22855</v>
      </c>
      <c r="H4" s="149">
        <v>22899</v>
      </c>
      <c r="I4" s="221">
        <v>0.99807851871260755</v>
      </c>
      <c r="J4" s="91">
        <v>22749</v>
      </c>
      <c r="K4" s="149">
        <v>22817</v>
      </c>
      <c r="L4" s="221">
        <v>0.99701976596397424</v>
      </c>
      <c r="M4" s="92">
        <v>22129</v>
      </c>
      <c r="N4" s="149">
        <v>22180</v>
      </c>
      <c r="O4" s="221">
        <v>0.99770063119927865</v>
      </c>
      <c r="P4" s="92">
        <v>22782</v>
      </c>
      <c r="Q4" s="149">
        <v>22860</v>
      </c>
      <c r="R4" s="221">
        <v>0.99658792650918637</v>
      </c>
      <c r="S4" s="92">
        <v>23010</v>
      </c>
      <c r="T4" s="149">
        <v>23086</v>
      </c>
      <c r="U4" s="221">
        <v>0.99670796153512953</v>
      </c>
      <c r="V4" s="92">
        <v>23373</v>
      </c>
      <c r="W4" s="149">
        <v>23429</v>
      </c>
      <c r="X4" s="221">
        <v>0.99760979982073494</v>
      </c>
    </row>
    <row r="5" spans="1:25" ht="21.75" thickBot="1" x14ac:dyDescent="0.25">
      <c r="A5" s="70">
        <v>1</v>
      </c>
      <c r="B5" s="120" t="s">
        <v>17</v>
      </c>
      <c r="C5" s="250" t="s">
        <v>46</v>
      </c>
      <c r="D5" s="93">
        <v>2046</v>
      </c>
      <c r="E5" s="222">
        <v>2062</v>
      </c>
      <c r="F5" s="223">
        <v>0.99224054316197863</v>
      </c>
      <c r="G5" s="93">
        <v>2199</v>
      </c>
      <c r="H5" s="222">
        <v>2204</v>
      </c>
      <c r="I5" s="223">
        <v>0.99773139745916517</v>
      </c>
      <c r="J5" s="93">
        <v>2118</v>
      </c>
      <c r="K5" s="222">
        <v>2128</v>
      </c>
      <c r="L5" s="223">
        <v>0.99530075187969924</v>
      </c>
      <c r="M5" s="80">
        <v>1062</v>
      </c>
      <c r="N5" s="222">
        <v>1065</v>
      </c>
      <c r="O5" s="223">
        <v>0.9971830985915493</v>
      </c>
      <c r="P5" s="80">
        <v>58</v>
      </c>
      <c r="Q5" s="222">
        <v>58</v>
      </c>
      <c r="R5" s="223">
        <v>1</v>
      </c>
      <c r="S5" s="80">
        <v>48</v>
      </c>
      <c r="T5" s="222">
        <v>48</v>
      </c>
      <c r="U5" s="223">
        <v>1</v>
      </c>
      <c r="V5" s="80">
        <v>29</v>
      </c>
      <c r="W5" s="222">
        <v>29</v>
      </c>
      <c r="X5" s="223">
        <v>1</v>
      </c>
    </row>
    <row r="6" spans="1:25" ht="21.75" thickBot="1" x14ac:dyDescent="0.25">
      <c r="A6" s="162">
        <v>1</v>
      </c>
      <c r="B6" s="41" t="s">
        <v>17</v>
      </c>
      <c r="C6" s="251" t="s">
        <v>44</v>
      </c>
      <c r="D6" s="78" t="s">
        <v>13</v>
      </c>
      <c r="E6" s="79" t="s">
        <v>13</v>
      </c>
      <c r="F6" s="111" t="s">
        <v>13</v>
      </c>
      <c r="G6" s="78" t="s">
        <v>13</v>
      </c>
      <c r="H6" s="224" t="s">
        <v>13</v>
      </c>
      <c r="I6" s="225" t="s">
        <v>13</v>
      </c>
      <c r="J6" s="78" t="s">
        <v>13</v>
      </c>
      <c r="K6" s="224" t="s">
        <v>13</v>
      </c>
      <c r="L6" s="225" t="s">
        <v>13</v>
      </c>
      <c r="M6" s="80">
        <v>1375</v>
      </c>
      <c r="N6" s="222">
        <v>1376</v>
      </c>
      <c r="O6" s="223">
        <v>0.99927325581395354</v>
      </c>
      <c r="P6" s="80">
        <v>2138</v>
      </c>
      <c r="Q6" s="222">
        <v>2140</v>
      </c>
      <c r="R6" s="223">
        <v>0.99906542056074765</v>
      </c>
      <c r="S6" s="80">
        <v>2307</v>
      </c>
      <c r="T6" s="222">
        <v>2311</v>
      </c>
      <c r="U6" s="223">
        <v>0.99826914755517093</v>
      </c>
      <c r="V6" s="80">
        <v>2055</v>
      </c>
      <c r="W6" s="222">
        <v>2061</v>
      </c>
      <c r="X6" s="226">
        <v>0.99708879184861721</v>
      </c>
      <c r="Y6" s="227"/>
    </row>
    <row r="7" spans="1:25" x14ac:dyDescent="0.2">
      <c r="A7" s="305">
        <v>2</v>
      </c>
      <c r="B7" s="38" t="s">
        <v>48</v>
      </c>
      <c r="C7" s="252" t="s">
        <v>39</v>
      </c>
      <c r="D7" s="87">
        <v>38556</v>
      </c>
      <c r="E7" s="88">
        <v>25489</v>
      </c>
      <c r="F7" s="102">
        <v>1.5126525167719409</v>
      </c>
      <c r="G7" s="87">
        <v>37633</v>
      </c>
      <c r="H7" s="88">
        <v>25103</v>
      </c>
      <c r="I7" s="102">
        <v>1.499143528661913</v>
      </c>
      <c r="J7" s="87">
        <v>36926</v>
      </c>
      <c r="K7" s="88">
        <v>24945</v>
      </c>
      <c r="L7" s="102">
        <v>1.4802966526357988</v>
      </c>
      <c r="M7" s="87">
        <v>35930</v>
      </c>
      <c r="N7" s="88">
        <v>24621</v>
      </c>
      <c r="O7" s="102">
        <v>1.4593233418626377</v>
      </c>
      <c r="P7" s="87">
        <v>36925</v>
      </c>
      <c r="Q7" s="88">
        <v>25058</v>
      </c>
      <c r="R7" s="102">
        <v>1.4735812914039428</v>
      </c>
      <c r="S7" s="87">
        <v>37266</v>
      </c>
      <c r="T7" s="88">
        <v>25445</v>
      </c>
      <c r="U7" s="102">
        <v>1.4645706425623894</v>
      </c>
      <c r="V7" s="87">
        <v>31897</v>
      </c>
      <c r="W7" s="88">
        <v>23458</v>
      </c>
      <c r="X7" s="102">
        <v>1.3597493392446074</v>
      </c>
    </row>
    <row r="8" spans="1:25" x14ac:dyDescent="0.2">
      <c r="A8" s="315">
        <v>2</v>
      </c>
      <c r="B8" s="37" t="s">
        <v>48</v>
      </c>
      <c r="C8" s="249" t="s">
        <v>102</v>
      </c>
      <c r="D8" s="92">
        <v>35476</v>
      </c>
      <c r="E8" s="149">
        <v>23427</v>
      </c>
      <c r="F8" s="228">
        <v>1.5143210825116318</v>
      </c>
      <c r="G8" s="92">
        <v>34415</v>
      </c>
      <c r="H8" s="149">
        <v>22899</v>
      </c>
      <c r="I8" s="228">
        <v>1.5029040569457182</v>
      </c>
      <c r="J8" s="92">
        <v>33827</v>
      </c>
      <c r="K8" s="149">
        <v>22817</v>
      </c>
      <c r="L8" s="228">
        <v>1.4825349520094666</v>
      </c>
      <c r="M8" s="92">
        <v>32811</v>
      </c>
      <c r="N8" s="149">
        <v>22180</v>
      </c>
      <c r="O8" s="228">
        <v>1.4793056807935077</v>
      </c>
      <c r="P8" s="92">
        <v>33551</v>
      </c>
      <c r="Q8" s="149">
        <v>22860</v>
      </c>
      <c r="R8" s="228">
        <v>1.4676727909011373</v>
      </c>
      <c r="S8" s="92">
        <v>33741</v>
      </c>
      <c r="T8" s="149">
        <v>23086</v>
      </c>
      <c r="U8" s="228">
        <v>1.4615351295157237</v>
      </c>
      <c r="V8" s="92">
        <v>31868</v>
      </c>
      <c r="W8" s="149">
        <v>23429</v>
      </c>
      <c r="X8" s="228">
        <v>1.360194630586026</v>
      </c>
    </row>
    <row r="9" spans="1:25" x14ac:dyDescent="0.2">
      <c r="A9" s="315">
        <v>2</v>
      </c>
      <c r="B9" s="37" t="s">
        <v>48</v>
      </c>
      <c r="C9" s="249" t="s">
        <v>46</v>
      </c>
      <c r="D9" s="80">
        <v>3080</v>
      </c>
      <c r="E9" s="222">
        <v>2062</v>
      </c>
      <c r="F9" s="229">
        <v>1.4936954413191077</v>
      </c>
      <c r="G9" s="80">
        <v>3218</v>
      </c>
      <c r="H9" s="222">
        <v>2204</v>
      </c>
      <c r="I9" s="229">
        <v>1.4600725952813067</v>
      </c>
      <c r="J9" s="80">
        <v>3099</v>
      </c>
      <c r="K9" s="222">
        <v>2128</v>
      </c>
      <c r="L9" s="229">
        <v>1.456296992481203</v>
      </c>
      <c r="M9" s="80">
        <v>1088</v>
      </c>
      <c r="N9" s="222">
        <v>1065</v>
      </c>
      <c r="O9" s="229">
        <v>1.0215962441314554</v>
      </c>
      <c r="P9" s="80">
        <v>59</v>
      </c>
      <c r="Q9" s="222">
        <v>58</v>
      </c>
      <c r="R9" s="229">
        <v>1.0172413793103448</v>
      </c>
      <c r="S9" s="80">
        <v>52</v>
      </c>
      <c r="T9" s="222">
        <v>48</v>
      </c>
      <c r="U9" s="229">
        <v>1.0833333333333333</v>
      </c>
      <c r="V9" s="80">
        <v>29</v>
      </c>
      <c r="W9" s="222">
        <v>29</v>
      </c>
      <c r="X9" s="229">
        <v>1</v>
      </c>
    </row>
    <row r="10" spans="1:25" ht="13.5" thickBot="1" x14ac:dyDescent="0.25">
      <c r="A10" s="316">
        <v>2</v>
      </c>
      <c r="B10" s="42" t="s">
        <v>48</v>
      </c>
      <c r="C10" s="250" t="s">
        <v>44</v>
      </c>
      <c r="D10" s="80" t="s">
        <v>65</v>
      </c>
      <c r="E10" s="222" t="s">
        <v>13</v>
      </c>
      <c r="F10" s="230" t="s">
        <v>13</v>
      </c>
      <c r="G10" s="80" t="s">
        <v>65</v>
      </c>
      <c r="H10" s="222" t="s">
        <v>13</v>
      </c>
      <c r="I10" s="230" t="s">
        <v>13</v>
      </c>
      <c r="J10" s="80" t="s">
        <v>65</v>
      </c>
      <c r="K10" s="222" t="s">
        <v>13</v>
      </c>
      <c r="L10" s="230" t="s">
        <v>13</v>
      </c>
      <c r="M10" s="80">
        <v>2031</v>
      </c>
      <c r="N10" s="222">
        <v>1376</v>
      </c>
      <c r="O10" s="230">
        <v>1.476017441860465</v>
      </c>
      <c r="P10" s="80">
        <v>3315</v>
      </c>
      <c r="Q10" s="222">
        <v>2140</v>
      </c>
      <c r="R10" s="231">
        <v>1.5490654205607477</v>
      </c>
      <c r="S10" s="80">
        <v>3473</v>
      </c>
      <c r="T10" s="222">
        <v>2311</v>
      </c>
      <c r="U10" s="231">
        <v>1.5028126352228472</v>
      </c>
      <c r="V10" s="80">
        <v>2821</v>
      </c>
      <c r="W10" s="222">
        <v>2048</v>
      </c>
      <c r="X10" s="231">
        <v>1.37744140625</v>
      </c>
    </row>
    <row r="11" spans="1:25" x14ac:dyDescent="0.2">
      <c r="A11" s="304">
        <v>3</v>
      </c>
      <c r="B11" s="40" t="s">
        <v>49</v>
      </c>
      <c r="C11" s="248" t="s">
        <v>39</v>
      </c>
      <c r="D11" s="84">
        <v>4175351</v>
      </c>
      <c r="E11" s="85">
        <v>5830493</v>
      </c>
      <c r="F11" s="86">
        <v>0.71612314773381947</v>
      </c>
      <c r="G11" s="84">
        <v>4080422</v>
      </c>
      <c r="H11" s="85">
        <v>5727252</v>
      </c>
      <c r="I11" s="86">
        <v>0.71245721333721657</v>
      </c>
      <c r="J11" s="84">
        <v>4014712</v>
      </c>
      <c r="K11" s="85">
        <v>5585973</v>
      </c>
      <c r="L11" s="86">
        <v>0.71871310512958086</v>
      </c>
      <c r="M11" s="87">
        <v>4111548</v>
      </c>
      <c r="N11" s="88">
        <v>5757959</v>
      </c>
      <c r="O11" s="89">
        <v>0.71406343810367523</v>
      </c>
      <c r="P11" s="87">
        <v>4177238</v>
      </c>
      <c r="Q11" s="88">
        <v>5656726</v>
      </c>
      <c r="R11" s="89">
        <v>0.73845507100750507</v>
      </c>
      <c r="S11" s="87">
        <v>4456161</v>
      </c>
      <c r="T11" s="88">
        <v>5740339</v>
      </c>
      <c r="U11" s="89">
        <v>0.77628882196678628</v>
      </c>
      <c r="V11" s="87">
        <v>2917404</v>
      </c>
      <c r="W11" s="88">
        <v>3825545</v>
      </c>
      <c r="X11" s="89">
        <v>0.76261134034497047</v>
      </c>
    </row>
    <row r="12" spans="1:25" x14ac:dyDescent="0.2">
      <c r="A12" s="315">
        <v>3</v>
      </c>
      <c r="B12" s="37" t="s">
        <v>49</v>
      </c>
      <c r="C12" s="249" t="s">
        <v>102</v>
      </c>
      <c r="D12" s="91">
        <v>3830321</v>
      </c>
      <c r="E12" s="149">
        <v>5381987</v>
      </c>
      <c r="F12" s="232">
        <v>0.71169272612512813</v>
      </c>
      <c r="G12" s="91">
        <v>3710531</v>
      </c>
      <c r="H12" s="149">
        <v>5252089</v>
      </c>
      <c r="I12" s="232">
        <v>0.7064866951036054</v>
      </c>
      <c r="J12" s="91">
        <v>3658629</v>
      </c>
      <c r="K12" s="149">
        <v>5117175</v>
      </c>
      <c r="L12" s="232">
        <v>0.71497046710343104</v>
      </c>
      <c r="M12" s="92">
        <v>3748696</v>
      </c>
      <c r="N12" s="149">
        <v>5267791</v>
      </c>
      <c r="O12" s="232">
        <v>0.71162580292194588</v>
      </c>
      <c r="P12" s="92">
        <v>3812939</v>
      </c>
      <c r="Q12" s="149">
        <v>5163625</v>
      </c>
      <c r="R12" s="232">
        <v>0.73842291026168627</v>
      </c>
      <c r="S12" s="92">
        <v>4075184</v>
      </c>
      <c r="T12" s="149">
        <v>5244326</v>
      </c>
      <c r="U12" s="232">
        <v>0.7770653464334597</v>
      </c>
      <c r="V12" s="92">
        <v>2655098</v>
      </c>
      <c r="W12" s="149">
        <v>3489567</v>
      </c>
      <c r="X12" s="232">
        <v>0.76086746579160103</v>
      </c>
    </row>
    <row r="13" spans="1:25" x14ac:dyDescent="0.2">
      <c r="A13" s="315">
        <v>3</v>
      </c>
      <c r="B13" s="42" t="s">
        <v>49</v>
      </c>
      <c r="C13" s="250" t="s">
        <v>46</v>
      </c>
      <c r="D13" s="93">
        <v>345030</v>
      </c>
      <c r="E13" s="222">
        <v>448506</v>
      </c>
      <c r="F13" s="233">
        <v>0.76928736739307835</v>
      </c>
      <c r="G13" s="93">
        <v>369891</v>
      </c>
      <c r="H13" s="222">
        <v>475163</v>
      </c>
      <c r="I13" s="233">
        <v>0.77845076321178208</v>
      </c>
      <c r="J13" s="93">
        <v>356083</v>
      </c>
      <c r="K13" s="222">
        <v>468798</v>
      </c>
      <c r="L13" s="233">
        <v>0.75956595377966629</v>
      </c>
      <c r="M13" s="80">
        <v>92667</v>
      </c>
      <c r="N13" s="222">
        <v>120474</v>
      </c>
      <c r="O13" s="233">
        <v>0.7691867124856816</v>
      </c>
      <c r="P13" s="80">
        <v>9993</v>
      </c>
      <c r="Q13" s="222">
        <v>15897</v>
      </c>
      <c r="R13" s="233">
        <v>0.62860917154180029</v>
      </c>
      <c r="S13" s="80">
        <v>6142</v>
      </c>
      <c r="T13" s="222">
        <v>9220</v>
      </c>
      <c r="U13" s="233">
        <v>0.66616052060737529</v>
      </c>
      <c r="V13" s="80">
        <v>485</v>
      </c>
      <c r="W13" s="222">
        <v>1316</v>
      </c>
      <c r="X13" s="233">
        <v>0.36854103343465044</v>
      </c>
    </row>
    <row r="14" spans="1:25" ht="13.5" thickBot="1" x14ac:dyDescent="0.25">
      <c r="A14" s="306">
        <v>3</v>
      </c>
      <c r="B14" s="42" t="s">
        <v>49</v>
      </c>
      <c r="C14" s="250" t="s">
        <v>44</v>
      </c>
      <c r="D14" s="237" t="s">
        <v>65</v>
      </c>
      <c r="E14" s="238" t="s">
        <v>13</v>
      </c>
      <c r="F14" s="239" t="s">
        <v>13</v>
      </c>
      <c r="G14" s="237" t="s">
        <v>13</v>
      </c>
      <c r="H14" s="240" t="s">
        <v>13</v>
      </c>
      <c r="I14" s="241" t="s">
        <v>13</v>
      </c>
      <c r="J14" s="237" t="s">
        <v>13</v>
      </c>
      <c r="K14" s="240" t="s">
        <v>13</v>
      </c>
      <c r="L14" s="241" t="s">
        <v>13</v>
      </c>
      <c r="M14" s="80">
        <v>270185</v>
      </c>
      <c r="N14" s="222">
        <v>369694</v>
      </c>
      <c r="O14" s="233">
        <v>0.73083414932349455</v>
      </c>
      <c r="P14" s="80">
        <v>354306</v>
      </c>
      <c r="Q14" s="222">
        <v>477204</v>
      </c>
      <c r="R14" s="233">
        <v>0.74246234314884196</v>
      </c>
      <c r="S14" s="80">
        <v>374835</v>
      </c>
      <c r="T14" s="222">
        <v>486793</v>
      </c>
      <c r="U14" s="233">
        <v>0.77000901820691747</v>
      </c>
      <c r="V14" s="80">
        <v>261821</v>
      </c>
      <c r="W14" s="222">
        <v>334662</v>
      </c>
      <c r="X14" s="233">
        <v>0.78234457452593964</v>
      </c>
    </row>
    <row r="15" spans="1:25" ht="13.5" customHeight="1" x14ac:dyDescent="0.2">
      <c r="A15" s="317" t="s">
        <v>76</v>
      </c>
      <c r="B15" s="308" t="s">
        <v>77</v>
      </c>
      <c r="C15" s="143" t="s">
        <v>39</v>
      </c>
      <c r="D15" s="243" t="s">
        <v>13</v>
      </c>
      <c r="E15" s="88" t="s">
        <v>13</v>
      </c>
      <c r="F15" s="384" t="s">
        <v>13</v>
      </c>
      <c r="G15" s="381">
        <v>9351</v>
      </c>
      <c r="H15" s="144">
        <v>14172</v>
      </c>
      <c r="I15" s="382">
        <f>G15/H15</f>
        <v>0.65982218458933106</v>
      </c>
      <c r="J15" s="381">
        <v>9200</v>
      </c>
      <c r="K15" s="144">
        <v>14437</v>
      </c>
      <c r="L15" s="382">
        <f>J15/K15</f>
        <v>0.63725150654568119</v>
      </c>
      <c r="M15" s="378">
        <v>8953</v>
      </c>
      <c r="N15" s="144">
        <v>14042</v>
      </c>
      <c r="O15" s="374">
        <f>M15/N15</f>
        <v>0.63758723828514452</v>
      </c>
      <c r="P15" s="390">
        <v>8817</v>
      </c>
      <c r="Q15" s="145">
        <v>13904</v>
      </c>
      <c r="R15" s="391">
        <f>P15/Q15</f>
        <v>0.63413406214039125</v>
      </c>
      <c r="S15" s="387">
        <v>9090</v>
      </c>
      <c r="T15" s="146">
        <v>14462</v>
      </c>
      <c r="U15" s="399">
        <f>S15/T15</f>
        <v>0.62854376987968474</v>
      </c>
      <c r="V15" s="402">
        <v>8987</v>
      </c>
      <c r="W15" s="214">
        <v>14347</v>
      </c>
      <c r="X15" s="147">
        <f>V15/W15</f>
        <v>0.62640273227852517</v>
      </c>
      <c r="Y15" s="234"/>
    </row>
    <row r="16" spans="1:25" ht="13.5" customHeight="1" x14ac:dyDescent="0.2">
      <c r="A16" s="316" t="s">
        <v>76</v>
      </c>
      <c r="B16" s="309" t="s">
        <v>77</v>
      </c>
      <c r="C16" s="249" t="s">
        <v>102</v>
      </c>
      <c r="D16" s="244" t="s">
        <v>13</v>
      </c>
      <c r="E16" s="149" t="s">
        <v>13</v>
      </c>
      <c r="F16" s="385" t="s">
        <v>13</v>
      </c>
      <c r="G16" s="92">
        <f>G15-G17</f>
        <v>8459</v>
      </c>
      <c r="H16" s="149">
        <f>H15-H17</f>
        <v>12987</v>
      </c>
      <c r="I16" s="150">
        <f>G16/H16</f>
        <v>0.65134365134365135</v>
      </c>
      <c r="J16" s="92">
        <f>J15-J17</f>
        <v>8312</v>
      </c>
      <c r="K16" s="149">
        <f>K15-K17</f>
        <v>13211</v>
      </c>
      <c r="L16" s="150">
        <f>J16/K16</f>
        <v>0.62917265914767995</v>
      </c>
      <c r="M16" s="244">
        <v>8051</v>
      </c>
      <c r="N16" s="149">
        <v>12839</v>
      </c>
      <c r="O16" s="375">
        <f>M16/N16</f>
        <v>0.62707375963860112</v>
      </c>
      <c r="P16" s="392">
        <v>7894</v>
      </c>
      <c r="Q16" s="151">
        <v>12656</v>
      </c>
      <c r="R16" s="393">
        <f t="shared" ref="R16:R18" si="0">P16/Q16</f>
        <v>0.62373577749683939</v>
      </c>
      <c r="S16" s="388">
        <v>8199</v>
      </c>
      <c r="T16" s="152">
        <v>13236</v>
      </c>
      <c r="U16" s="400">
        <f t="shared" ref="U16:U18" si="1">S16/T16</f>
        <v>0.61944696282864908</v>
      </c>
      <c r="V16" s="403">
        <v>8180</v>
      </c>
      <c r="W16" s="242">
        <v>13215</v>
      </c>
      <c r="X16" s="150">
        <v>0.61899356791524784</v>
      </c>
      <c r="Y16" s="234"/>
    </row>
    <row r="17" spans="1:25" ht="13.5" customHeight="1" x14ac:dyDescent="0.2">
      <c r="A17" s="315" t="s">
        <v>76</v>
      </c>
      <c r="B17" s="309" t="s">
        <v>77</v>
      </c>
      <c r="C17" s="148" t="s">
        <v>46</v>
      </c>
      <c r="D17" s="244" t="s">
        <v>13</v>
      </c>
      <c r="E17" s="149" t="s">
        <v>13</v>
      </c>
      <c r="F17" s="385" t="s">
        <v>13</v>
      </c>
      <c r="G17" s="92">
        <v>892</v>
      </c>
      <c r="H17" s="149">
        <v>1185</v>
      </c>
      <c r="I17" s="383">
        <f t="shared" ref="I17" si="2">G17/H17</f>
        <v>0.75274261603375525</v>
      </c>
      <c r="J17" s="92">
        <v>888</v>
      </c>
      <c r="K17" s="149">
        <v>1226</v>
      </c>
      <c r="L17" s="383">
        <f t="shared" ref="L17" si="3">J17/K17</f>
        <v>0.72430668841761825</v>
      </c>
      <c r="M17" s="379">
        <v>28</v>
      </c>
      <c r="N17" s="153">
        <v>62</v>
      </c>
      <c r="O17" s="376">
        <v>0.45161290322580644</v>
      </c>
      <c r="P17" s="394">
        <v>8</v>
      </c>
      <c r="Q17" s="153">
        <v>33</v>
      </c>
      <c r="R17" s="395">
        <v>0.24242424242424243</v>
      </c>
      <c r="S17" s="244">
        <v>4</v>
      </c>
      <c r="T17" s="154">
        <v>20</v>
      </c>
      <c r="U17" s="385">
        <v>0.2</v>
      </c>
      <c r="V17" s="403">
        <v>7</v>
      </c>
      <c r="W17" s="242">
        <v>26</v>
      </c>
      <c r="X17" s="150">
        <v>0.26923076923076922</v>
      </c>
      <c r="Y17" s="234"/>
    </row>
    <row r="18" spans="1:25" ht="13.5" customHeight="1" thickBot="1" x14ac:dyDescent="0.25">
      <c r="A18" s="179" t="s">
        <v>76</v>
      </c>
      <c r="B18" s="310" t="s">
        <v>77</v>
      </c>
      <c r="C18" s="297" t="s">
        <v>44</v>
      </c>
      <c r="D18" s="298" t="s">
        <v>13</v>
      </c>
      <c r="E18" s="299" t="s">
        <v>13</v>
      </c>
      <c r="F18" s="377" t="s">
        <v>13</v>
      </c>
      <c r="G18" s="156" t="s">
        <v>13</v>
      </c>
      <c r="H18" s="157" t="s">
        <v>13</v>
      </c>
      <c r="I18" s="158" t="s">
        <v>13</v>
      </c>
      <c r="J18" s="156" t="s">
        <v>13</v>
      </c>
      <c r="K18" s="159" t="s">
        <v>13</v>
      </c>
      <c r="L18" s="160" t="s">
        <v>13</v>
      </c>
      <c r="M18" s="380">
        <v>901</v>
      </c>
      <c r="N18" s="300">
        <v>1196</v>
      </c>
      <c r="O18" s="386">
        <f t="shared" ref="O18" si="4">M18/N18</f>
        <v>0.75334448160535117</v>
      </c>
      <c r="P18" s="396">
        <v>920</v>
      </c>
      <c r="Q18" s="397">
        <v>1239</v>
      </c>
      <c r="R18" s="398">
        <f t="shared" si="0"/>
        <v>0.74253430185633573</v>
      </c>
      <c r="S18" s="389">
        <v>883</v>
      </c>
      <c r="T18" s="301">
        <v>1213</v>
      </c>
      <c r="U18" s="401">
        <f t="shared" si="1"/>
        <v>0.72794723825226715</v>
      </c>
      <c r="V18" s="404">
        <v>800</v>
      </c>
      <c r="W18" s="405">
        <v>1106</v>
      </c>
      <c r="X18" s="406">
        <f>V18/W18</f>
        <v>0.72332730560578662</v>
      </c>
    </row>
    <row r="19" spans="1:25" ht="13.5" customHeight="1" thickBot="1" x14ac:dyDescent="0.25">
      <c r="A19" s="317" t="s">
        <v>78</v>
      </c>
      <c r="B19" s="311" t="s">
        <v>82</v>
      </c>
      <c r="C19" s="197" t="s">
        <v>44</v>
      </c>
      <c r="D19" s="302" t="s">
        <v>13</v>
      </c>
      <c r="E19" s="199" t="s">
        <v>13</v>
      </c>
      <c r="F19" s="199" t="s">
        <v>13</v>
      </c>
      <c r="G19" s="163" t="s">
        <v>13</v>
      </c>
      <c r="H19" s="164" t="s">
        <v>13</v>
      </c>
      <c r="I19" s="165" t="s">
        <v>13</v>
      </c>
      <c r="J19" s="163" t="s">
        <v>13</v>
      </c>
      <c r="K19" s="166" t="s">
        <v>13</v>
      </c>
      <c r="L19" s="167" t="s">
        <v>13</v>
      </c>
      <c r="M19" s="168">
        <v>1210</v>
      </c>
      <c r="N19" s="169">
        <v>1339</v>
      </c>
      <c r="O19" s="170">
        <v>0.90365944734876769</v>
      </c>
      <c r="P19" s="171">
        <v>1753</v>
      </c>
      <c r="Q19" s="172">
        <v>1883</v>
      </c>
      <c r="R19" s="173">
        <v>0.93100000000000005</v>
      </c>
      <c r="S19" s="174">
        <v>1699</v>
      </c>
      <c r="T19" s="175">
        <v>1872</v>
      </c>
      <c r="U19" s="176">
        <v>0.90758547008547008</v>
      </c>
      <c r="V19" s="177">
        <v>1203</v>
      </c>
      <c r="W19" s="178">
        <v>1301</v>
      </c>
      <c r="X19" s="303">
        <v>0.92467332820907</v>
      </c>
    </row>
    <row r="20" spans="1:25" ht="22.5" customHeight="1" thickBot="1" x14ac:dyDescent="0.25">
      <c r="A20" s="162" t="s">
        <v>79</v>
      </c>
      <c r="B20" s="311" t="s">
        <v>83</v>
      </c>
      <c r="C20" s="197" t="s">
        <v>44</v>
      </c>
      <c r="D20" s="163" t="s">
        <v>13</v>
      </c>
      <c r="E20" s="164" t="s">
        <v>13</v>
      </c>
      <c r="F20" s="165" t="s">
        <v>13</v>
      </c>
      <c r="G20" s="163" t="s">
        <v>13</v>
      </c>
      <c r="H20" s="164" t="s">
        <v>13</v>
      </c>
      <c r="I20" s="165" t="s">
        <v>13</v>
      </c>
      <c r="J20" s="163" t="s">
        <v>13</v>
      </c>
      <c r="K20" s="166" t="s">
        <v>13</v>
      </c>
      <c r="L20" s="167" t="s">
        <v>13</v>
      </c>
      <c r="M20" s="168">
        <v>1077</v>
      </c>
      <c r="N20" s="169">
        <v>1298</v>
      </c>
      <c r="O20" s="170">
        <v>0.82973805855161786</v>
      </c>
      <c r="P20" s="171">
        <v>1421</v>
      </c>
      <c r="Q20" s="172">
        <v>1605</v>
      </c>
      <c r="R20" s="173">
        <v>0.88500000000000001</v>
      </c>
      <c r="S20" s="174">
        <v>1447</v>
      </c>
      <c r="T20" s="175">
        <v>1631</v>
      </c>
      <c r="U20" s="176">
        <v>0.88718577559779277</v>
      </c>
      <c r="V20" s="177">
        <v>905</v>
      </c>
      <c r="W20" s="178">
        <v>1119</v>
      </c>
      <c r="X20" s="161">
        <v>0.80875781948168002</v>
      </c>
    </row>
    <row r="21" spans="1:25" ht="13.5" customHeight="1" thickBot="1" x14ac:dyDescent="0.25">
      <c r="A21" s="162" t="s">
        <v>80</v>
      </c>
      <c r="B21" s="311" t="s">
        <v>84</v>
      </c>
      <c r="C21" s="197" t="s">
        <v>44</v>
      </c>
      <c r="D21" s="163" t="s">
        <v>13</v>
      </c>
      <c r="E21" s="164" t="s">
        <v>13</v>
      </c>
      <c r="F21" s="165" t="s">
        <v>13</v>
      </c>
      <c r="G21" s="163" t="s">
        <v>13</v>
      </c>
      <c r="H21" s="164" t="s">
        <v>13</v>
      </c>
      <c r="I21" s="165" t="s">
        <v>13</v>
      </c>
      <c r="J21" s="163" t="s">
        <v>13</v>
      </c>
      <c r="K21" s="166" t="s">
        <v>13</v>
      </c>
      <c r="L21" s="167" t="s">
        <v>13</v>
      </c>
      <c r="M21" s="168">
        <v>71</v>
      </c>
      <c r="N21" s="169">
        <v>201</v>
      </c>
      <c r="O21" s="170">
        <v>0.35323383084577115</v>
      </c>
      <c r="P21" s="171">
        <v>358</v>
      </c>
      <c r="Q21" s="172">
        <v>1081</v>
      </c>
      <c r="R21" s="173">
        <v>0.33100000000000002</v>
      </c>
      <c r="S21" s="174">
        <v>447</v>
      </c>
      <c r="T21" s="175">
        <v>1010</v>
      </c>
      <c r="U21" s="176">
        <v>0.44257425742574258</v>
      </c>
      <c r="V21" s="177">
        <v>307</v>
      </c>
      <c r="W21" s="178">
        <v>690</v>
      </c>
      <c r="X21" s="161">
        <v>0.44492753623188408</v>
      </c>
    </row>
    <row r="22" spans="1:25" ht="13.5" customHeight="1" thickBot="1" x14ac:dyDescent="0.25">
      <c r="A22" s="179" t="s">
        <v>81</v>
      </c>
      <c r="B22" s="312" t="s">
        <v>85</v>
      </c>
      <c r="C22" s="245" t="s">
        <v>44</v>
      </c>
      <c r="D22" s="180" t="s">
        <v>13</v>
      </c>
      <c r="E22" s="181" t="s">
        <v>13</v>
      </c>
      <c r="F22" s="182" t="s">
        <v>13</v>
      </c>
      <c r="G22" s="183" t="s">
        <v>13</v>
      </c>
      <c r="H22" s="184" t="s">
        <v>13</v>
      </c>
      <c r="I22" s="182" t="s">
        <v>13</v>
      </c>
      <c r="J22" s="183" t="s">
        <v>13</v>
      </c>
      <c r="K22" s="185" t="s">
        <v>13</v>
      </c>
      <c r="L22" s="186" t="s">
        <v>13</v>
      </c>
      <c r="M22" s="187">
        <v>112</v>
      </c>
      <c r="N22" s="188">
        <v>201</v>
      </c>
      <c r="O22" s="189">
        <v>0.55721393034825872</v>
      </c>
      <c r="P22" s="190">
        <v>397</v>
      </c>
      <c r="Q22" s="191">
        <v>1081</v>
      </c>
      <c r="R22" s="192">
        <v>0.36699999999999999</v>
      </c>
      <c r="S22" s="193">
        <v>508</v>
      </c>
      <c r="T22" s="194">
        <v>1010</v>
      </c>
      <c r="U22" s="195">
        <v>0.50297029702970297</v>
      </c>
      <c r="V22" s="196">
        <v>467</v>
      </c>
      <c r="W22" s="178">
        <v>690</v>
      </c>
      <c r="X22" s="161">
        <v>0.6768115942028986</v>
      </c>
    </row>
    <row r="23" spans="1:25" x14ac:dyDescent="0.2">
      <c r="A23" s="305">
        <v>5</v>
      </c>
      <c r="B23" s="40" t="s">
        <v>15</v>
      </c>
      <c r="C23" s="248" t="s">
        <v>39</v>
      </c>
      <c r="D23" s="84">
        <v>2357</v>
      </c>
      <c r="E23" s="85">
        <v>3641</v>
      </c>
      <c r="F23" s="86">
        <v>0.64734962922274097</v>
      </c>
      <c r="G23" s="84">
        <v>2442</v>
      </c>
      <c r="H23" s="85">
        <v>3675</v>
      </c>
      <c r="I23" s="86">
        <v>0.66448979591836732</v>
      </c>
      <c r="J23" s="84">
        <v>2432</v>
      </c>
      <c r="K23" s="85">
        <v>3744</v>
      </c>
      <c r="L23" s="86">
        <v>0.6495726495726496</v>
      </c>
      <c r="M23" s="87">
        <v>2319</v>
      </c>
      <c r="N23" s="88">
        <v>3598</v>
      </c>
      <c r="O23" s="89">
        <v>0.64452473596442472</v>
      </c>
      <c r="P23" s="87">
        <v>2209</v>
      </c>
      <c r="Q23" s="88">
        <v>3543</v>
      </c>
      <c r="R23" s="89">
        <v>0.6234829240756421</v>
      </c>
      <c r="S23" s="87">
        <v>2350</v>
      </c>
      <c r="T23" s="88">
        <v>3766</v>
      </c>
      <c r="U23" s="89">
        <v>0.62400424853956449</v>
      </c>
      <c r="V23" s="87">
        <v>2514</v>
      </c>
      <c r="W23" s="88">
        <v>3889</v>
      </c>
      <c r="X23" s="89">
        <v>0.64643867318076631</v>
      </c>
    </row>
    <row r="24" spans="1:25" x14ac:dyDescent="0.2">
      <c r="A24" s="316">
        <v>5</v>
      </c>
      <c r="B24" s="42" t="s">
        <v>15</v>
      </c>
      <c r="C24" s="249" t="s">
        <v>102</v>
      </c>
      <c r="D24" s="91">
        <v>2144</v>
      </c>
      <c r="E24" s="149">
        <v>3348</v>
      </c>
      <c r="F24" s="232">
        <v>0.64038231780167265</v>
      </c>
      <c r="G24" s="91">
        <v>2221</v>
      </c>
      <c r="H24" s="149">
        <v>3370</v>
      </c>
      <c r="I24" s="232">
        <v>0.65905044510385757</v>
      </c>
      <c r="J24" s="91">
        <v>2237</v>
      </c>
      <c r="K24" s="149">
        <v>3445</v>
      </c>
      <c r="L24" s="232">
        <v>0.64934687953555881</v>
      </c>
      <c r="M24" s="92">
        <v>2125</v>
      </c>
      <c r="N24" s="149">
        <v>3274</v>
      </c>
      <c r="O24" s="232">
        <v>0.64905314599877828</v>
      </c>
      <c r="P24" s="92">
        <v>2018</v>
      </c>
      <c r="Q24" s="149">
        <v>3229</v>
      </c>
      <c r="R24" s="232">
        <v>0.62496128832455866</v>
      </c>
      <c r="S24" s="92">
        <v>2154</v>
      </c>
      <c r="T24" s="149">
        <v>3461</v>
      </c>
      <c r="U24" s="232">
        <v>0.62236347876336318</v>
      </c>
      <c r="V24" s="92">
        <v>2348</v>
      </c>
      <c r="W24" s="149">
        <v>3619</v>
      </c>
      <c r="X24" s="232">
        <v>0.64879801050013819</v>
      </c>
    </row>
    <row r="25" spans="1:25" x14ac:dyDescent="0.2">
      <c r="A25" s="315">
        <v>5</v>
      </c>
      <c r="B25" s="37" t="s">
        <v>15</v>
      </c>
      <c r="C25" s="249" t="s">
        <v>46</v>
      </c>
      <c r="D25" s="93">
        <v>213</v>
      </c>
      <c r="E25" s="222">
        <v>293</v>
      </c>
      <c r="F25" s="233">
        <v>0.726962457337884</v>
      </c>
      <c r="G25" s="93">
        <v>221</v>
      </c>
      <c r="H25" s="222">
        <v>305</v>
      </c>
      <c r="I25" s="233">
        <v>0.72459016393442621</v>
      </c>
      <c r="J25" s="93">
        <v>195</v>
      </c>
      <c r="K25" s="222">
        <v>299</v>
      </c>
      <c r="L25" s="233">
        <v>0.65217391304347827</v>
      </c>
      <c r="M25" s="80">
        <v>10</v>
      </c>
      <c r="N25" s="222">
        <v>11</v>
      </c>
      <c r="O25" s="233">
        <v>0.90909090909090906</v>
      </c>
      <c r="P25" s="80">
        <v>7</v>
      </c>
      <c r="Q25" s="222">
        <v>7</v>
      </c>
      <c r="R25" s="233">
        <v>1</v>
      </c>
      <c r="S25" s="80">
        <v>2</v>
      </c>
      <c r="T25" s="222">
        <v>2</v>
      </c>
      <c r="U25" s="233">
        <v>1</v>
      </c>
      <c r="V25" s="80">
        <v>1</v>
      </c>
      <c r="W25" s="222">
        <v>1</v>
      </c>
      <c r="X25" s="233">
        <v>1</v>
      </c>
      <c r="Y25" s="227"/>
    </row>
    <row r="26" spans="1:25" ht="13.5" thickBot="1" x14ac:dyDescent="0.25">
      <c r="A26" s="306">
        <v>5</v>
      </c>
      <c r="B26" s="41" t="s">
        <v>15</v>
      </c>
      <c r="C26" s="251" t="s">
        <v>44</v>
      </c>
      <c r="D26" s="78" t="s">
        <v>65</v>
      </c>
      <c r="E26" s="79" t="s">
        <v>13</v>
      </c>
      <c r="F26" s="111" t="s">
        <v>13</v>
      </c>
      <c r="G26" s="78" t="s">
        <v>13</v>
      </c>
      <c r="H26" s="224" t="s">
        <v>13</v>
      </c>
      <c r="I26" s="225" t="s">
        <v>13</v>
      </c>
      <c r="J26" s="78" t="s">
        <v>13</v>
      </c>
      <c r="K26" s="224" t="s">
        <v>13</v>
      </c>
      <c r="L26" s="225" t="s">
        <v>13</v>
      </c>
      <c r="M26" s="80">
        <v>184</v>
      </c>
      <c r="N26" s="222">
        <v>313</v>
      </c>
      <c r="O26" s="233">
        <v>0.58785942492012777</v>
      </c>
      <c r="P26" s="80">
        <v>184</v>
      </c>
      <c r="Q26" s="222">
        <v>307</v>
      </c>
      <c r="R26" s="233">
        <v>0.59934853420195444</v>
      </c>
      <c r="S26" s="80">
        <v>194</v>
      </c>
      <c r="T26" s="222">
        <v>303</v>
      </c>
      <c r="U26" s="158">
        <v>0.64026402640264024</v>
      </c>
      <c r="V26" s="80">
        <v>165</v>
      </c>
      <c r="W26" s="222">
        <v>269</v>
      </c>
      <c r="X26" s="158">
        <v>0.61338289962825276</v>
      </c>
    </row>
    <row r="27" spans="1:25" ht="14.1" customHeight="1" thickBot="1" x14ac:dyDescent="0.25">
      <c r="A27" s="212" t="s">
        <v>86</v>
      </c>
      <c r="B27" s="311" t="s">
        <v>90</v>
      </c>
      <c r="C27" s="197" t="s">
        <v>44</v>
      </c>
      <c r="D27" s="198" t="s">
        <v>13</v>
      </c>
      <c r="E27" s="164" t="s">
        <v>13</v>
      </c>
      <c r="F27" s="199" t="s">
        <v>13</v>
      </c>
      <c r="G27" s="163" t="s">
        <v>13</v>
      </c>
      <c r="H27" s="166" t="s">
        <v>13</v>
      </c>
      <c r="I27" s="167" t="s">
        <v>13</v>
      </c>
      <c r="J27" s="163" t="s">
        <v>13</v>
      </c>
      <c r="K27" s="166" t="s">
        <v>13</v>
      </c>
      <c r="L27" s="167" t="s">
        <v>13</v>
      </c>
      <c r="M27" s="200">
        <v>110</v>
      </c>
      <c r="N27" s="201">
        <v>225</v>
      </c>
      <c r="O27" s="202">
        <f t="shared" ref="O27:O28" si="5">M27/N27</f>
        <v>0.48888888888888887</v>
      </c>
      <c r="P27" s="200">
        <v>1379</v>
      </c>
      <c r="Q27" s="201">
        <v>1582</v>
      </c>
      <c r="R27" s="203">
        <v>0.872</v>
      </c>
      <c r="S27" s="147" t="s">
        <v>13</v>
      </c>
      <c r="T27" s="147" t="s">
        <v>13</v>
      </c>
      <c r="U27" s="147" t="s">
        <v>13</v>
      </c>
      <c r="V27" s="147" t="s">
        <v>13</v>
      </c>
      <c r="W27" s="147" t="s">
        <v>13</v>
      </c>
      <c r="X27" s="147" t="s">
        <v>13</v>
      </c>
    </row>
    <row r="28" spans="1:25" ht="21.75" thickBot="1" x14ac:dyDescent="0.25">
      <c r="A28" s="212" t="s">
        <v>88</v>
      </c>
      <c r="B28" s="311" t="s">
        <v>91</v>
      </c>
      <c r="C28" s="197" t="s">
        <v>44</v>
      </c>
      <c r="D28" s="204" t="s">
        <v>13</v>
      </c>
      <c r="E28" s="157" t="s">
        <v>13</v>
      </c>
      <c r="F28" s="155" t="s">
        <v>13</v>
      </c>
      <c r="G28" s="156" t="s">
        <v>13</v>
      </c>
      <c r="H28" s="159" t="s">
        <v>13</v>
      </c>
      <c r="I28" s="160" t="s">
        <v>13</v>
      </c>
      <c r="J28" s="156" t="s">
        <v>13</v>
      </c>
      <c r="K28" s="159" t="s">
        <v>13</v>
      </c>
      <c r="L28" s="160" t="s">
        <v>13</v>
      </c>
      <c r="M28" s="205">
        <v>231</v>
      </c>
      <c r="N28" s="201">
        <v>688</v>
      </c>
      <c r="O28" s="206">
        <f t="shared" si="5"/>
        <v>0.33575581395348836</v>
      </c>
      <c r="P28" s="200">
        <v>335</v>
      </c>
      <c r="Q28" s="201">
        <v>896</v>
      </c>
      <c r="R28" s="203">
        <v>0.374</v>
      </c>
      <c r="S28" s="207">
        <v>373</v>
      </c>
      <c r="T28" s="208">
        <v>820</v>
      </c>
      <c r="U28" s="209">
        <f t="shared" ref="U28" si="6">S28/T28</f>
        <v>0.45487804878048782</v>
      </c>
      <c r="V28" s="207">
        <v>228</v>
      </c>
      <c r="W28" s="208">
        <v>731</v>
      </c>
      <c r="X28" s="161">
        <v>0.31190150478796169</v>
      </c>
    </row>
    <row r="29" spans="1:25" x14ac:dyDescent="0.2">
      <c r="A29" s="304">
        <v>8</v>
      </c>
      <c r="B29" s="40" t="s">
        <v>104</v>
      </c>
      <c r="C29" s="248" t="s">
        <v>39</v>
      </c>
      <c r="D29" s="84">
        <v>628</v>
      </c>
      <c r="E29" s="85">
        <v>801</v>
      </c>
      <c r="F29" s="86">
        <v>0.78400000000000003</v>
      </c>
      <c r="G29" s="84">
        <v>626</v>
      </c>
      <c r="H29" s="85">
        <v>790</v>
      </c>
      <c r="I29" s="86">
        <v>0.79200000000000004</v>
      </c>
      <c r="J29" s="84">
        <v>505</v>
      </c>
      <c r="K29" s="85">
        <v>664</v>
      </c>
      <c r="L29" s="86">
        <v>0.76100000000000001</v>
      </c>
      <c r="M29" s="87">
        <v>518</v>
      </c>
      <c r="N29" s="88">
        <v>659</v>
      </c>
      <c r="O29" s="89">
        <v>0.78603945371775419</v>
      </c>
      <c r="P29" s="87">
        <v>570</v>
      </c>
      <c r="Q29" s="88">
        <v>688</v>
      </c>
      <c r="R29" s="89">
        <v>0.82848837209302328</v>
      </c>
      <c r="S29" s="87">
        <v>531</v>
      </c>
      <c r="T29" s="88">
        <v>585</v>
      </c>
      <c r="U29" s="89">
        <v>0.90769230769230769</v>
      </c>
      <c r="V29" s="87">
        <v>449</v>
      </c>
      <c r="W29" s="88">
        <v>488</v>
      </c>
      <c r="X29" s="89">
        <v>0.92008196721311475</v>
      </c>
    </row>
    <row r="30" spans="1:25" x14ac:dyDescent="0.2">
      <c r="A30" s="305">
        <v>8</v>
      </c>
      <c r="B30" s="38" t="s">
        <v>104</v>
      </c>
      <c r="C30" s="249" t="s">
        <v>102</v>
      </c>
      <c r="D30" s="91">
        <v>592</v>
      </c>
      <c r="E30" s="149">
        <v>757</v>
      </c>
      <c r="F30" s="232">
        <v>0.78200000000000003</v>
      </c>
      <c r="G30" s="91">
        <v>577</v>
      </c>
      <c r="H30" s="149">
        <v>731</v>
      </c>
      <c r="I30" s="232">
        <v>0.78900000000000003</v>
      </c>
      <c r="J30" s="91">
        <v>475</v>
      </c>
      <c r="K30" s="149">
        <v>627</v>
      </c>
      <c r="L30" s="232">
        <v>0.75800000000000001</v>
      </c>
      <c r="M30" s="92">
        <v>483</v>
      </c>
      <c r="N30" s="149">
        <v>614</v>
      </c>
      <c r="O30" s="232">
        <v>0.78664495114006516</v>
      </c>
      <c r="P30" s="92">
        <v>510</v>
      </c>
      <c r="Q30" s="149">
        <v>616</v>
      </c>
      <c r="R30" s="232">
        <v>0.82792207792207795</v>
      </c>
      <c r="S30" s="92">
        <v>458</v>
      </c>
      <c r="T30" s="149">
        <v>509</v>
      </c>
      <c r="U30" s="232">
        <v>0.89980353634577603</v>
      </c>
      <c r="V30" s="92">
        <v>405</v>
      </c>
      <c r="W30" s="149">
        <v>436</v>
      </c>
      <c r="X30" s="232">
        <v>0.92889908256880738</v>
      </c>
    </row>
    <row r="31" spans="1:25" x14ac:dyDescent="0.2">
      <c r="A31" s="305">
        <v>8</v>
      </c>
      <c r="B31" s="38" t="s">
        <v>104</v>
      </c>
      <c r="C31" s="249" t="s">
        <v>46</v>
      </c>
      <c r="D31" s="93">
        <v>36</v>
      </c>
      <c r="E31" s="222">
        <v>44</v>
      </c>
      <c r="F31" s="233">
        <v>0.81799999999999995</v>
      </c>
      <c r="G31" s="93">
        <v>49</v>
      </c>
      <c r="H31" s="222">
        <v>59</v>
      </c>
      <c r="I31" s="233">
        <v>0.83099999999999996</v>
      </c>
      <c r="J31" s="93">
        <v>30</v>
      </c>
      <c r="K31" s="222">
        <v>37</v>
      </c>
      <c r="L31" s="233">
        <v>0.81100000000000005</v>
      </c>
      <c r="M31" s="80">
        <v>6</v>
      </c>
      <c r="N31" s="222">
        <v>7</v>
      </c>
      <c r="O31" s="233">
        <v>0.8571428571428571</v>
      </c>
      <c r="P31" s="80">
        <v>1</v>
      </c>
      <c r="Q31" s="222">
        <v>3</v>
      </c>
      <c r="R31" s="233">
        <v>0.33333333333333331</v>
      </c>
      <c r="S31" s="80">
        <v>3</v>
      </c>
      <c r="T31" s="222">
        <v>3</v>
      </c>
      <c r="U31" s="233">
        <v>1</v>
      </c>
      <c r="V31" s="80">
        <v>1</v>
      </c>
      <c r="W31" s="222">
        <v>1</v>
      </c>
      <c r="X31" s="233">
        <v>1</v>
      </c>
    </row>
    <row r="32" spans="1:25" ht="13.5" thickBot="1" x14ac:dyDescent="0.25">
      <c r="A32" s="306">
        <v>8</v>
      </c>
      <c r="B32" s="313" t="s">
        <v>104</v>
      </c>
      <c r="C32" s="251" t="s">
        <v>44</v>
      </c>
      <c r="D32" s="78" t="s">
        <v>13</v>
      </c>
      <c r="E32" s="79" t="s">
        <v>13</v>
      </c>
      <c r="F32" s="111" t="s">
        <v>13</v>
      </c>
      <c r="G32" s="78" t="s">
        <v>13</v>
      </c>
      <c r="H32" s="224" t="s">
        <v>13</v>
      </c>
      <c r="I32" s="225" t="s">
        <v>13</v>
      </c>
      <c r="J32" s="78" t="s">
        <v>13</v>
      </c>
      <c r="K32" s="224" t="s">
        <v>13</v>
      </c>
      <c r="L32" s="225" t="s">
        <v>13</v>
      </c>
      <c r="M32" s="94">
        <v>29</v>
      </c>
      <c r="N32" s="235">
        <v>38</v>
      </c>
      <c r="O32" s="158">
        <v>0.76315789473684215</v>
      </c>
      <c r="P32" s="94">
        <v>59</v>
      </c>
      <c r="Q32" s="235">
        <v>69</v>
      </c>
      <c r="R32" s="158">
        <v>0.85507246376811596</v>
      </c>
      <c r="S32" s="94">
        <v>70</v>
      </c>
      <c r="T32" s="235">
        <v>73</v>
      </c>
      <c r="U32" s="158">
        <v>0.95890410958904104</v>
      </c>
      <c r="V32" s="94">
        <v>43</v>
      </c>
      <c r="W32" s="235">
        <v>51</v>
      </c>
      <c r="X32" s="158">
        <v>0.84313725490196079</v>
      </c>
    </row>
    <row r="33" spans="1:22" x14ac:dyDescent="0.2">
      <c r="A33" s="215" t="s">
        <v>99</v>
      </c>
    </row>
    <row r="34" spans="1:22" x14ac:dyDescent="0.2">
      <c r="A34" s="215" t="s">
        <v>41</v>
      </c>
      <c r="B34" s="215"/>
      <c r="V34" s="234"/>
    </row>
    <row r="35" spans="1:22" s="227" customFormat="1" x14ac:dyDescent="0.2">
      <c r="A35" s="236" t="s">
        <v>40</v>
      </c>
      <c r="B35" s="236"/>
    </row>
    <row r="36" spans="1:22" x14ac:dyDescent="0.2">
      <c r="A36" s="215" t="s">
        <v>100</v>
      </c>
      <c r="B36" s="215"/>
    </row>
  </sheetData>
  <pageMargins left="0.7" right="0.7" top="0.75" bottom="0.75" header="0.3" footer="0.3"/>
  <pageSetup paperSize="5" scale="95" fitToWidth="0" orientation="landscape" r:id="rId1"/>
  <headerFooter>
    <oddHeader>&amp;C&amp;8Texas Department of Family and Protective Services</oddHeader>
    <oddFooter>&amp;L&amp;8Source:  IMPACT Data Warehouse&amp;C&amp;8&amp;P of &amp;N&amp;R&amp;8Data &amp; Decision Support
FY10 - FY17 Data as of November 7th Following End of Each Fiscal Year
FY18 data as of 1/07/2018
 log 85392 (dD)</oddFooter>
  </headerFooter>
  <colBreaks count="6" manualBreakCount="6">
    <brk id="6" max="1048575" man="1"/>
    <brk id="9" max="1048575" man="1"/>
    <brk id="12" max="1048575" man="1"/>
    <brk id="15" max="1048575" man="1"/>
    <brk id="18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Section A</vt:lpstr>
      <vt:lpstr>Section B</vt:lpstr>
      <vt:lpstr>Section C,D, and E</vt:lpstr>
      <vt:lpstr>Section A Appendix</vt:lpstr>
      <vt:lpstr>Section B Appendix</vt:lpstr>
      <vt:lpstr>'Section A Appendix'!Print_Area</vt:lpstr>
      <vt:lpstr>'Section A Appendix'!Print_Titles</vt:lpstr>
      <vt:lpstr>'Section B Appendix'!Print_Titles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DFPS</dc:creator>
  <cp:lastModifiedBy>Hall,Claire (DFPS)</cp:lastModifiedBy>
  <cp:lastPrinted>2018-07-25T22:33:03Z</cp:lastPrinted>
  <dcterms:created xsi:type="dcterms:W3CDTF">2009-06-17T18:00:15Z</dcterms:created>
  <dcterms:modified xsi:type="dcterms:W3CDTF">2018-08-16T18:05:13Z</dcterms:modified>
</cp:coreProperties>
</file>