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60" yWindow="-135" windowWidth="14775" windowHeight="10065" tabRatio="603"/>
  </bookViews>
  <sheets>
    <sheet name="Section A" sheetId="1" r:id="rId1"/>
    <sheet name="Section B" sheetId="4" r:id="rId2"/>
    <sheet name="Section C" sheetId="11" r:id="rId3"/>
    <sheet name="Section D-F" sheetId="12" r:id="rId4"/>
    <sheet name="Section A Appendix" sheetId="5" r:id="rId5"/>
    <sheet name="Section B Appendix" sheetId="7" r:id="rId6"/>
  </sheets>
  <definedNames>
    <definedName name="_xlnm.Print_Titles" localSheetId="4">'Section A Appendix'!$A:$C</definedName>
    <definedName name="_xlnm.Print_Titles" localSheetId="5">'Section B Appendix'!$A:$C</definedName>
  </definedNames>
  <calcPr calcId="145621"/>
</workbook>
</file>

<file path=xl/calcChain.xml><?xml version="1.0" encoding="utf-8"?>
<calcChain xmlns="http://schemas.openxmlformats.org/spreadsheetml/2006/main">
  <c r="G59" i="12" l="1"/>
  <c r="E59" i="12"/>
  <c r="I58" i="12"/>
  <c r="I57" i="12"/>
  <c r="I56" i="12"/>
  <c r="I55" i="12"/>
  <c r="I54" i="12"/>
  <c r="C53" i="12"/>
  <c r="C52" i="12"/>
  <c r="C51" i="12"/>
  <c r="C50" i="12"/>
  <c r="C49" i="12"/>
  <c r="C48" i="12"/>
  <c r="G36" i="12"/>
  <c r="E36" i="12"/>
  <c r="I35" i="12"/>
  <c r="I34" i="12"/>
  <c r="I33" i="12"/>
  <c r="I32" i="12"/>
  <c r="I31" i="12"/>
  <c r="C30" i="12"/>
  <c r="C29" i="12"/>
  <c r="C28" i="12"/>
  <c r="C27" i="12"/>
  <c r="C26" i="12"/>
  <c r="C25" i="12"/>
  <c r="G13" i="12"/>
  <c r="E13" i="12"/>
  <c r="I12" i="12"/>
  <c r="I11" i="12"/>
  <c r="I10" i="12"/>
  <c r="I9" i="12"/>
  <c r="I8" i="12"/>
  <c r="C7" i="12"/>
  <c r="C6" i="12"/>
  <c r="C5" i="12"/>
  <c r="C4" i="12"/>
  <c r="C3" i="12"/>
  <c r="C36" i="12" l="1"/>
  <c r="I13" i="12"/>
  <c r="C13" i="12"/>
  <c r="I36" i="12"/>
  <c r="C59" i="12"/>
  <c r="I59" i="12"/>
  <c r="X42" i="5"/>
  <c r="AA42" i="5"/>
  <c r="U42" i="5"/>
  <c r="J28" i="4" l="1"/>
  <c r="J29" i="4"/>
  <c r="J30" i="4"/>
  <c r="J27" i="4"/>
  <c r="D3" i="1" l="1"/>
  <c r="U19" i="7"/>
  <c r="I19" i="4" s="1"/>
  <c r="U20" i="7"/>
  <c r="U21" i="7"/>
  <c r="I21" i="4" s="1"/>
  <c r="U26" i="7"/>
  <c r="I26" i="4" s="1"/>
  <c r="U31" i="7"/>
  <c r="I31" i="4" s="1"/>
  <c r="U32" i="7"/>
  <c r="I32" i="4" s="1"/>
  <c r="J31" i="4"/>
  <c r="J32" i="4"/>
  <c r="J26" i="4"/>
  <c r="D25" i="4"/>
  <c r="E25" i="4"/>
  <c r="F25" i="4"/>
  <c r="G25" i="4"/>
  <c r="H25" i="4"/>
  <c r="I20" i="4"/>
  <c r="J20" i="4"/>
  <c r="J21" i="4"/>
  <c r="J19" i="4"/>
  <c r="K11" i="4" l="1"/>
  <c r="J14" i="4"/>
  <c r="J13" i="4"/>
  <c r="J12" i="4"/>
  <c r="J11" i="4"/>
  <c r="I14" i="4"/>
  <c r="I12" i="4"/>
  <c r="I11" i="4"/>
  <c r="H13" i="4"/>
  <c r="H14" i="4"/>
  <c r="H11" i="4"/>
  <c r="G13" i="4"/>
  <c r="G14" i="4"/>
  <c r="G11" i="4"/>
  <c r="N12" i="7" l="1"/>
  <c r="P12" i="7"/>
  <c r="Q12" i="7"/>
  <c r="U13" i="7"/>
  <c r="I13" i="4" s="1"/>
  <c r="M12" i="7"/>
  <c r="R12" i="7" l="1"/>
  <c r="H12" i="4" s="1"/>
  <c r="O12" i="7"/>
  <c r="G12" i="4" s="1"/>
  <c r="K3" i="1" l="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K3" i="4" l="1"/>
  <c r="K4" i="4"/>
  <c r="K5" i="4"/>
  <c r="K6" i="4"/>
  <c r="K7" i="4"/>
  <c r="K8" i="4"/>
  <c r="K9" i="4"/>
  <c r="K10" i="4"/>
  <c r="K15" i="4"/>
  <c r="K16" i="4"/>
  <c r="K17" i="4"/>
  <c r="K18" i="4"/>
  <c r="K22" i="4"/>
  <c r="K23" i="4"/>
  <c r="K24" i="4"/>
  <c r="K25" i="4"/>
  <c r="K27" i="4"/>
  <c r="K28" i="4"/>
  <c r="K29" i="4"/>
  <c r="K30" i="4"/>
  <c r="J3" i="4"/>
  <c r="J4" i="4"/>
  <c r="J5" i="4"/>
  <c r="J6" i="4"/>
  <c r="J7" i="4"/>
  <c r="J8" i="4"/>
  <c r="J9" i="4"/>
  <c r="J10" i="4"/>
  <c r="J15" i="4"/>
  <c r="J16" i="4"/>
  <c r="J17" i="4"/>
  <c r="J18" i="4"/>
  <c r="J22" i="4"/>
  <c r="J23" i="4"/>
  <c r="J24" i="4"/>
  <c r="J25" i="4"/>
  <c r="I3" i="4"/>
  <c r="I4" i="4"/>
  <c r="I5" i="4"/>
  <c r="I6" i="4"/>
  <c r="I7" i="4"/>
  <c r="I8" i="4"/>
  <c r="I9" i="4"/>
  <c r="I10" i="4"/>
  <c r="I15" i="4"/>
  <c r="I16" i="4"/>
  <c r="I17" i="4"/>
  <c r="I18" i="4"/>
  <c r="I22" i="4"/>
  <c r="I23" i="4"/>
  <c r="I24" i="4"/>
  <c r="I25" i="4"/>
  <c r="I27" i="4"/>
  <c r="I28" i="4"/>
  <c r="I29" i="4"/>
  <c r="I30" i="4"/>
  <c r="H3" i="4"/>
  <c r="H4" i="4"/>
  <c r="H5" i="4"/>
  <c r="H6" i="4"/>
  <c r="H7" i="4"/>
  <c r="H8" i="4"/>
  <c r="H9" i="4"/>
  <c r="H10" i="4"/>
  <c r="H15" i="4"/>
  <c r="H16" i="4"/>
  <c r="H17" i="4"/>
  <c r="H18" i="4"/>
  <c r="H22" i="4"/>
  <c r="H23" i="4"/>
  <c r="H24" i="4"/>
  <c r="H27" i="4"/>
  <c r="H28" i="4"/>
  <c r="H29" i="4"/>
  <c r="H30" i="4"/>
  <c r="G3" i="4"/>
  <c r="G4" i="4"/>
  <c r="G5" i="4"/>
  <c r="G6" i="4"/>
  <c r="G7" i="4"/>
  <c r="G8" i="4"/>
  <c r="G9" i="4"/>
  <c r="G10" i="4"/>
  <c r="G15" i="4"/>
  <c r="G16" i="4"/>
  <c r="G17" i="4"/>
  <c r="G18" i="4"/>
  <c r="G22" i="4"/>
  <c r="G23" i="4"/>
  <c r="G24" i="4"/>
  <c r="G27" i="4"/>
  <c r="G28" i="4"/>
  <c r="G29" i="4"/>
  <c r="G30" i="4"/>
  <c r="F3" i="4"/>
  <c r="F4" i="4"/>
  <c r="F5" i="4"/>
  <c r="F6" i="4"/>
  <c r="F7" i="4"/>
  <c r="F8" i="4"/>
  <c r="F9" i="4"/>
  <c r="F10" i="4"/>
  <c r="F15" i="4"/>
  <c r="F16" i="4"/>
  <c r="F17" i="4"/>
  <c r="F18" i="4"/>
  <c r="F22" i="4"/>
  <c r="F23" i="4"/>
  <c r="F24" i="4"/>
  <c r="F27" i="4"/>
  <c r="F28" i="4"/>
  <c r="F29" i="4"/>
  <c r="F30" i="4"/>
  <c r="E3" i="4"/>
  <c r="E4" i="4"/>
  <c r="E5" i="4"/>
  <c r="E6" i="4"/>
  <c r="E7" i="4"/>
  <c r="E8" i="4"/>
  <c r="E9" i="4"/>
  <c r="E10" i="4"/>
  <c r="E15" i="4"/>
  <c r="E16" i="4"/>
  <c r="E17" i="4"/>
  <c r="E18" i="4"/>
  <c r="E22" i="4"/>
  <c r="E23" i="4"/>
  <c r="E24" i="4"/>
  <c r="E27" i="4"/>
  <c r="E28" i="4"/>
  <c r="E29" i="4"/>
  <c r="E30" i="4"/>
  <c r="D3" i="4"/>
  <c r="D4" i="4"/>
  <c r="D5" i="4"/>
  <c r="D6" i="4"/>
  <c r="D7" i="4"/>
  <c r="D8" i="4"/>
  <c r="D9" i="4"/>
  <c r="D10" i="4"/>
  <c r="D15" i="4"/>
  <c r="D16" i="4"/>
  <c r="D17" i="4"/>
  <c r="D18" i="4"/>
  <c r="D22" i="4"/>
  <c r="D23" i="4"/>
  <c r="D24" i="4"/>
  <c r="D27" i="4"/>
  <c r="D28" i="4"/>
  <c r="D29" i="4"/>
  <c r="D30" i="4"/>
  <c r="O45" i="5"/>
  <c r="G45" i="1" s="1"/>
  <c r="I45" i="5"/>
  <c r="E45" i="1" s="1"/>
  <c r="L45" i="5"/>
  <c r="F45" i="1" s="1"/>
  <c r="F45" i="5"/>
  <c r="D45" i="1" s="1"/>
</calcChain>
</file>

<file path=xl/sharedStrings.xml><?xml version="1.0" encoding="utf-8"?>
<sst xmlns="http://schemas.openxmlformats.org/spreadsheetml/2006/main" count="1368" uniqueCount="169">
  <si>
    <t>02-01.05 OC</t>
  </si>
  <si>
    <t>02-01.06 OC</t>
  </si>
  <si>
    <t>% Children Re-entering 12 Months</t>
  </si>
  <si>
    <t>02-01.08 OC</t>
  </si>
  <si>
    <t>% Legal in 12 Months</t>
  </si>
  <si>
    <t>02-01.09 OC</t>
  </si>
  <si>
    <t>% Permanent in 18 Months</t>
  </si>
  <si>
    <t>02-01.10 OC</t>
  </si>
  <si>
    <t>% Conserved to Majority</t>
  </si>
  <si>
    <t>02-01.11 OC</t>
  </si>
  <si>
    <t>Avg Time Out-of-Home Care</t>
  </si>
  <si>
    <t>02-01.12 OC</t>
  </si>
  <si>
    <t>Median Stay in Foster Care</t>
  </si>
  <si>
    <t>02-01.13 OC</t>
  </si>
  <si>
    <t>% Children Reunified 12 Months</t>
  </si>
  <si>
    <t>02-01.14 OC</t>
  </si>
  <si>
    <t>% Adoptions Consummated 24 Months</t>
  </si>
  <si>
    <t>02-01.15 OC</t>
  </si>
  <si>
    <t xml:space="preserve">Median Length of Stay of Adoptions Consummated </t>
  </si>
  <si>
    <t>Number</t>
  </si>
  <si>
    <t>FY11</t>
  </si>
  <si>
    <t>FY10</t>
  </si>
  <si>
    <t>n/a</t>
  </si>
  <si>
    <t>Average Monthly # Removals</t>
  </si>
  <si>
    <t>3b</t>
  </si>
  <si>
    <t>% cases where all siblings are placed together (on last day of performance period)</t>
  </si>
  <si>
    <t>4b</t>
  </si>
  <si>
    <t>% 17 year old youth who have completed PAL Life Skills Training</t>
  </si>
  <si>
    <t>% children in foster care placed in foster family home (on last day of reporting period)</t>
  </si>
  <si>
    <t>Performance Measure Name</t>
  </si>
  <si>
    <t xml:space="preserve">** Differences in how CAPPS handles certain terminations, such as transfers to another HHSC entity, compared to the way they were handled in the days of HHSAS, makes it impractical to expect the two results taken from the two different configurations of AccessHR to match perfectly.  Before CAPPS was introduced, the records of employees who transferred from DFPS to another HHSC agency (including HHSC itself) were “lost” to DFPS analysts such that DFPS would no longer have access to that employee’s personnel record, which includes training and graduation data.  This issue was “corrected” with the implementation of CAPPS, but corrections were not made that retroactively fixed issues that has been a standard part of HHSAS operations.  As a result, there is a difference of approximately 2.4% between the retention rate produced at the close of FY10 from HHSAS and the results produced today using CAPPS data.  </t>
  </si>
  <si>
    <t>02-01.16 OC**</t>
  </si>
  <si>
    <t>% children who do not experience abuse/neglect, or exploitation while placed with the SSCC*</t>
  </si>
  <si>
    <t>% With Two or Fewer Placements within 12 Mos.</t>
  </si>
  <si>
    <t>FY14</t>
  </si>
  <si>
    <t>Turnover Rate (non-SSCC = CPS)</t>
  </si>
  <si>
    <t>FY15</t>
  </si>
  <si>
    <t>FY12</t>
  </si>
  <si>
    <t>FY13</t>
  </si>
  <si>
    <t>Population</t>
  </si>
  <si>
    <t>FY10 Num</t>
  </si>
  <si>
    <t>FY10 Den</t>
  </si>
  <si>
    <t>FY10 Rate</t>
  </si>
  <si>
    <t>FY11 Num</t>
  </si>
  <si>
    <t>FY11 Den</t>
  </si>
  <si>
    <t>FY11 Rate</t>
  </si>
  <si>
    <t>FY12 Num</t>
  </si>
  <si>
    <t>FY12 Den</t>
  </si>
  <si>
    <t>FY12 Rate</t>
  </si>
  <si>
    <t>FY13 Num</t>
  </si>
  <si>
    <t>FY13 Den</t>
  </si>
  <si>
    <t>FY13 Rate</t>
  </si>
  <si>
    <t>FY14 Num</t>
  </si>
  <si>
    <t>FY14 Den</t>
  </si>
  <si>
    <t>FY14 Rate</t>
  </si>
  <si>
    <t>FY15 Num</t>
  </si>
  <si>
    <t>FY15 Den</t>
  </si>
  <si>
    <t>FY15 Rate</t>
  </si>
  <si>
    <t>FY16 Num</t>
  </si>
  <si>
    <t>FY16 Den</t>
  </si>
  <si>
    <t>FY16 Rate</t>
  </si>
  <si>
    <t>FY17 Q1 Num</t>
  </si>
  <si>
    <t>FY17 Q1 Den</t>
  </si>
  <si>
    <t>FY17 Q1 Rate</t>
  </si>
  <si>
    <t>Statewide*</t>
  </si>
  <si>
    <t>* SSCC-Eligible Placements only.  Does not reflect all children in State Custody.</t>
  </si>
  <si>
    <t xml:space="preserve">FY16 </t>
  </si>
  <si>
    <t>FY17 Q1</t>
  </si>
  <si>
    <t>FY 11 Num</t>
  </si>
  <si>
    <t>Rider 25 Section B Appendix - February 2017 Submission</t>
  </si>
  <si>
    <t>Region 3B SSCC Only</t>
  </si>
  <si>
    <t>Statewide - Non-Redesign*</t>
  </si>
  <si>
    <t>Region 3B Legacy*</t>
  </si>
  <si>
    <t>SSCC 3B Only</t>
  </si>
  <si>
    <t>Rider 25 Section A Appendix - February 2017 Submission</t>
  </si>
  <si>
    <t>3a</t>
  </si>
  <si>
    <t>3c</t>
  </si>
  <si>
    <t>3d</t>
  </si>
  <si>
    <t>4a</t>
  </si>
  <si>
    <t xml:space="preserve">% of children placed within 50 miles of their home **        </t>
  </si>
  <si>
    <t>% of children placed within 50 miles of their home **</t>
  </si>
  <si>
    <t>%of children placed within 50 miles of their home **</t>
  </si>
  <si>
    <t>4c</t>
  </si>
  <si>
    <t>6b</t>
  </si>
  <si>
    <t>6c</t>
  </si>
  <si>
    <t>Region 3B SSCC</t>
  </si>
  <si>
    <t>ACH Our Community Our Kids</t>
  </si>
  <si>
    <t xml:space="preserve">ACH Child and Family Services has implemented the Our Community-Our Kids (OCOK) model.  Under this model ACH delivers a limited number of services itself and manages and oversees a network of providers to deliver the full continuum. The OCOK model embodies a strong community engagement strategy that it has successfully used to increase bed capacity wthin its network and support least restrictive placement settings.  The model is more nimble than the legacy system enabling course corrections such as adapting its recruitment and payment model to secure providers with specific therapeutic expertise in response to an immediate need.  </t>
  </si>
  <si>
    <t>The ACH organizational structures assumed the IT, intake and placement, utilization management, quality assurance, data management, and contracting and oversight functions for the SSCC's system of care.  For all reimbursable services provided through the ACH network, ACH is paid directly by the state.  The contracted service providers in the ACH networks are paid by ACH.  DFPS ensures payments and payment processes meet all statutory requirements, rules, and policies.</t>
  </si>
  <si>
    <t xml:space="preserve">Total </t>
  </si>
  <si>
    <t>Daily foster care payments</t>
  </si>
  <si>
    <t>(B.1.3)</t>
  </si>
  <si>
    <t>Day Care (Foster Only)</t>
  </si>
  <si>
    <t>CPS Purchased</t>
  </si>
  <si>
    <t>(B.1.6)</t>
  </si>
  <si>
    <t>Purchased Adoptions</t>
  </si>
  <si>
    <t>Services by</t>
  </si>
  <si>
    <t>(B.1.8)</t>
  </si>
  <si>
    <t>PAL (Life Skills)</t>
  </si>
  <si>
    <t>Strategy</t>
  </si>
  <si>
    <t>(B.1.10)</t>
  </si>
  <si>
    <t>Other Payments (Start Up)</t>
  </si>
  <si>
    <t>Procurement</t>
  </si>
  <si>
    <t>Other Administration (DFPS Staff Costs &amp; Resource Tran)</t>
  </si>
  <si>
    <t>(Staffing)</t>
  </si>
  <si>
    <t>Consulting services</t>
  </si>
  <si>
    <t>Information technology</t>
  </si>
  <si>
    <t>Note: Other Administration includes salary, travel and overhead for DFPS staff assigned full time to the FCR project.</t>
  </si>
  <si>
    <t>Note:  Costs shown in B.1.8 only includes costs for Preparation for Adult Living (PAL) life skills services.</t>
  </si>
  <si>
    <t>(B.1.4)</t>
  </si>
  <si>
    <t>(B.1.7)</t>
  </si>
  <si>
    <t>Substance Abuse (243, 244, 248)</t>
  </si>
  <si>
    <t>Percent of youth in foster care who have a regular job(on last day of performance period)***</t>
  </si>
  <si>
    <t>Rider 25 Section C - SSCC Organization, Network and Provider Payments</t>
  </si>
  <si>
    <t>Statewide - All*</t>
  </si>
  <si>
    <t>Statewide Non-Redesign*</t>
  </si>
  <si>
    <t>Note  Region 3B consists of Tarrant, Erath, Somervell, Hood, Palo Pinto, Johnson and Parker Counties.</t>
  </si>
  <si>
    <t>** Performance measure geolocating conducted by Chapin Hall; fiscal year data is children who entered care during the fiscal year and were still in care as of 8/31.</t>
  </si>
  <si>
    <t xml:space="preserve">*** Self-reported performance measure collected in the Performance Measure Evaluation Tracking (PMET) system beginning the first year of an SSCC contract. </t>
  </si>
  <si>
    <t>% of Children who have two or fewer SSCC placements during the performance period</t>
  </si>
  <si>
    <t>Percent of children who participated in at least one discussion about placement options***</t>
  </si>
  <si>
    <t>Percent of children age 10 or older who attended their court hearings***</t>
  </si>
  <si>
    <t>Percent of youth 16 or older who have a driver's license or state id card (on last day of performance period)***</t>
  </si>
  <si>
    <t>Percent of children in foster care who have at least monthly personal contact with each sibling in foster care***</t>
  </si>
  <si>
    <t>Percent of children in foster care with at least one monthly personal contact with family member***</t>
  </si>
  <si>
    <t>Percent of children in foster care who have at least monthly personal contact with each sibling in foster care ***</t>
  </si>
  <si>
    <t>Percent of children in foster care with at least one monthly personal contact with family member ***</t>
  </si>
  <si>
    <t>Region 3B*</t>
  </si>
  <si>
    <t>SSCC 3B Only***</t>
  </si>
  <si>
    <t>*** Employment positions with the SSCC are not comparable to CPS</t>
  </si>
  <si>
    <t>End of worksheet</t>
  </si>
  <si>
    <t>End of Worksheet</t>
  </si>
  <si>
    <t xml:space="preserve">             DFPS/HHSC</t>
  </si>
  <si>
    <t xml:space="preserve">             SSCC A</t>
  </si>
  <si>
    <t xml:space="preserve">               SSCC B</t>
  </si>
  <si>
    <t xml:space="preserve">                 Total </t>
  </si>
  <si>
    <t>(B.1.11)</t>
  </si>
  <si>
    <t>Day Care (portion Foster Only)</t>
  </si>
  <si>
    <t>Purchased Adoptions (portion 212)</t>
  </si>
  <si>
    <t>PAL (Life Skills) (portion 204)</t>
  </si>
  <si>
    <t>Other CPS Purchased (portion 203 UM)</t>
  </si>
  <si>
    <t>(B.1.1)</t>
  </si>
  <si>
    <t>B.1.2)</t>
  </si>
  <si>
    <t>(B.1.2)</t>
  </si>
  <si>
    <t>(F.1.4)</t>
  </si>
  <si>
    <t>(R. Tran)
B.1.2</t>
  </si>
  <si>
    <t>Staffing &amp; R. Tran</t>
  </si>
  <si>
    <t>Note: Other Payments includes startup cost transfer</t>
  </si>
  <si>
    <t>Note:  Day care expense in total column is actual expenses through 2/3/2017 (DRIT data request intake and tracking) for the agency for FY 2015</t>
  </si>
  <si>
    <t>Note: Purchased client services expenditures through 2/7/2017 in HHSAS.</t>
  </si>
  <si>
    <t>Note:  Foster Care expense is actual expenditures through 2/7/2017 in HHSAS.</t>
  </si>
  <si>
    <t>R. Tran = Resource Transfer and actuals.</t>
  </si>
  <si>
    <t>(B.1.9)</t>
  </si>
  <si>
    <t>Purchased Adoptions (212)</t>
  </si>
  <si>
    <t>PAL (Life Skills - 204)</t>
  </si>
  <si>
    <t>Other CPS Purchased (200, 203, 210)</t>
  </si>
  <si>
    <t>(G.1.1)</t>
  </si>
  <si>
    <t>(R. Tran)
B.1.1</t>
  </si>
  <si>
    <t xml:space="preserve">Note:  Day care expense in the total column is projected based on December 2016 Forecast.  </t>
  </si>
  <si>
    <t>Note:  Foster Care care expense in the totol column is projected based on December 2016 Forecast.</t>
  </si>
  <si>
    <t>Note:  Purchased client services expenditures are projected based on expenditure data.</t>
  </si>
  <si>
    <t>R. Tran = Resource Transfer and estimated.</t>
  </si>
  <si>
    <t>R. Tran = Resource Transfer and is projected.</t>
  </si>
  <si>
    <t>Rider 25 Section D  - Report DFPS Foster Care Redesign Expenditures (All Funds) For AY 2015</t>
  </si>
  <si>
    <t>Rider 25 Section E  - Report DFPS Foster Care Redesign Estimated Expenditures (All Funds) For AY 2016</t>
  </si>
  <si>
    <t>Rider 25 Section F  - Report DFPS Foster Care Redesign Projections (All Funds) For AY 2017</t>
  </si>
  <si>
    <t>Rider 25 Section A - February 2017 Submission</t>
  </si>
  <si>
    <t xml:space="preserve">Rider 25 Section B - February 2017 Submission </t>
  </si>
  <si>
    <t>Note: Region 3B consists of Tarrant, Erath, Somervell, Hood, Palo Pinto, Johnson &amp; Parker Counties. For some measures SSCC 3b performance is reported as performance for the entire catchment area including children remaining in the legacy system.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</si>
</sst>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43" formatCode="_(* #,##0.00_);_(* \(#,##0.00\);_(* &quot;-&quot;??_);_(@_)"/>
    <numFmt numFmtId="164" formatCode="#,##0.0"/>
    <numFmt numFmtId="165" formatCode="0.0%"/>
    <numFmt numFmtId="166" formatCode="0.0"/>
    <numFmt numFmtId="167" formatCode="_(* #,##0_);_(* \(#,##0\);_(* &quot;-&quot;??_);_(@_)"/>
  </numFmts>
  <fonts count="20">
    <font>
      <sz val="10"/>
      <name val="Arial"/>
    </font>
    <font>
      <sz val="10"/>
      <color theme="1"/>
      <name val="Arial"/>
      <family val="2"/>
    </font>
    <font>
      <sz val="10"/>
      <color theme="1"/>
      <name val="Arial"/>
      <family val="2"/>
    </font>
    <font>
      <sz val="10"/>
      <color theme="1"/>
      <name val="Arial"/>
      <family val="2"/>
    </font>
    <font>
      <sz val="10"/>
      <color theme="1"/>
      <name val="Arial"/>
      <family val="2"/>
    </font>
    <font>
      <sz val="8"/>
      <name val="Tahoma"/>
      <family val="2"/>
    </font>
    <font>
      <sz val="8"/>
      <name val="Arial"/>
      <family val="2"/>
    </font>
    <font>
      <b/>
      <sz val="9"/>
      <name val="Tahoma"/>
      <family val="2"/>
    </font>
    <font>
      <sz val="10"/>
      <name val="Arial"/>
      <family val="2"/>
    </font>
    <font>
      <sz val="8"/>
      <color theme="1"/>
      <name val="Tahoma"/>
      <family val="2"/>
    </font>
    <font>
      <sz val="10"/>
      <name val="Arial"/>
      <family val="2"/>
    </font>
    <font>
      <b/>
      <sz val="12"/>
      <name val="Tahoma"/>
      <family val="2"/>
    </font>
    <font>
      <sz val="10"/>
      <name val="Arial"/>
      <family val="2"/>
    </font>
    <font>
      <sz val="10"/>
      <name val="Tahoma"/>
      <family val="2"/>
    </font>
    <font>
      <u/>
      <sz val="10"/>
      <name val="Arial"/>
      <family val="2"/>
    </font>
    <font>
      <sz val="9"/>
      <color theme="1"/>
      <name val="Arial"/>
      <family val="2"/>
    </font>
    <font>
      <b/>
      <sz val="9"/>
      <color theme="1"/>
      <name val="Arial"/>
      <family val="2"/>
    </font>
    <font>
      <b/>
      <sz val="11"/>
      <color rgb="FF1F497D"/>
      <name val="Calibri"/>
      <family val="2"/>
    </font>
    <font>
      <sz val="11"/>
      <color rgb="FF1F497D"/>
      <name val="Calibri"/>
      <family val="2"/>
    </font>
    <font>
      <u/>
      <sz val="11"/>
      <color rgb="FF1F497D"/>
      <name val="Calibri"/>
      <family val="2"/>
    </font>
  </fonts>
  <fills count="6">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0" tint="-0.249977111117893"/>
        <bgColor indexed="64"/>
      </patternFill>
    </fill>
    <fill>
      <patternFill patternType="solid">
        <fgColor rgb="FFCCFFFF"/>
        <bgColor indexed="64"/>
      </patternFill>
    </fill>
  </fills>
  <borders count="6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s>
  <cellStyleXfs count="30">
    <xf numFmtId="0" fontId="0" fillId="0" borderId="0"/>
    <xf numFmtId="0" fontId="8" fillId="0" borderId="0"/>
    <xf numFmtId="0" fontId="4" fillId="0" borderId="0"/>
    <xf numFmtId="0" fontId="10" fillId="0" borderId="0"/>
    <xf numFmtId="0" fontId="3" fillId="0" borderId="0"/>
    <xf numFmtId="0" fontId="8"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8" fillId="0" borderId="0"/>
    <xf numFmtId="0" fontId="2" fillId="0" borderId="0"/>
    <xf numFmtId="0" fontId="8"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cellStyleXfs>
  <cellXfs count="405">
    <xf numFmtId="0" fontId="0" fillId="0" borderId="0" xfId="0"/>
    <xf numFmtId="0" fontId="0" fillId="0" borderId="0" xfId="0" applyAlignment="1">
      <alignment horizontal="left"/>
    </xf>
    <xf numFmtId="0" fontId="6" fillId="0" borderId="0" xfId="0" applyFont="1" applyAlignment="1"/>
    <xf numFmtId="0" fontId="0" fillId="0" borderId="0" xfId="0" applyAlignment="1">
      <alignment vertical="top" wrapText="1"/>
    </xf>
    <xf numFmtId="0" fontId="6" fillId="0" borderId="0" xfId="0" applyFont="1" applyAlignment="1">
      <alignment wrapText="1"/>
    </xf>
    <xf numFmtId="3" fontId="5" fillId="0" borderId="2" xfId="3" applyNumberFormat="1" applyFont="1" applyFill="1" applyBorder="1" applyAlignment="1">
      <alignment horizontal="right" wrapText="1"/>
    </xf>
    <xf numFmtId="3" fontId="9" fillId="0" borderId="2" xfId="3" applyNumberFormat="1" applyFont="1" applyFill="1" applyBorder="1" applyAlignment="1">
      <alignment horizontal="right" wrapText="1"/>
    </xf>
    <xf numFmtId="165" fontId="9" fillId="0" borderId="7" xfId="3" applyNumberFormat="1" applyFont="1" applyFill="1" applyBorder="1" applyAlignment="1">
      <alignment horizontal="right" wrapText="1"/>
    </xf>
    <xf numFmtId="3" fontId="5" fillId="0" borderId="6" xfId="3" applyNumberFormat="1" applyFont="1" applyFill="1" applyBorder="1" applyAlignment="1">
      <alignment horizontal="right" wrapText="1"/>
    </xf>
    <xf numFmtId="0" fontId="6" fillId="0" borderId="0" xfId="0" applyFont="1" applyAlignment="1">
      <alignment horizontal="left" vertical="top" wrapText="1"/>
    </xf>
    <xf numFmtId="0" fontId="6" fillId="0" borderId="0" xfId="0" applyFont="1" applyAlignment="1">
      <alignment vertical="top" wrapText="1"/>
    </xf>
    <xf numFmtId="0" fontId="0" fillId="0" borderId="0" xfId="0"/>
    <xf numFmtId="0" fontId="8" fillId="0" borderId="0" xfId="0" applyFont="1"/>
    <xf numFmtId="0" fontId="6" fillId="0" borderId="0" xfId="0" applyFont="1" applyFill="1"/>
    <xf numFmtId="0" fontId="0" fillId="0" borderId="0" xfId="0"/>
    <xf numFmtId="0" fontId="0" fillId="0" borderId="0" xfId="0" applyFill="1" applyBorder="1"/>
    <xf numFmtId="0" fontId="5" fillId="0" borderId="32" xfId="0" applyFont="1" applyFill="1" applyBorder="1" applyAlignment="1">
      <alignment horizontal="left" vertical="top" wrapText="1"/>
    </xf>
    <xf numFmtId="0" fontId="0" fillId="0" borderId="0" xfId="0"/>
    <xf numFmtId="0" fontId="5" fillId="0" borderId="2" xfId="0" applyFont="1" applyFill="1" applyBorder="1" applyAlignment="1">
      <alignment horizontal="left" vertical="top" wrapText="1"/>
    </xf>
    <xf numFmtId="165" fontId="5" fillId="0" borderId="2" xfId="0" applyNumberFormat="1" applyFont="1" applyFill="1" applyBorder="1" applyAlignment="1">
      <alignment horizontal="right" wrapText="1"/>
    </xf>
    <xf numFmtId="3" fontId="5" fillId="0" borderId="2" xfId="0" applyNumberFormat="1" applyFont="1" applyFill="1" applyBorder="1" applyAlignment="1">
      <alignment horizontal="right" wrapText="1"/>
    </xf>
    <xf numFmtId="0" fontId="6" fillId="0" borderId="0" xfId="0" applyFont="1" applyAlignment="1">
      <alignment horizontal="left"/>
    </xf>
    <xf numFmtId="0" fontId="0" fillId="0" borderId="0" xfId="0" applyAlignment="1"/>
    <xf numFmtId="0" fontId="5" fillId="0" borderId="2" xfId="0" applyFont="1" applyFill="1" applyBorder="1" applyAlignment="1">
      <alignment horizontal="left" vertical="top"/>
    </xf>
    <xf numFmtId="166" fontId="5" fillId="0" borderId="2" xfId="0" applyNumberFormat="1" applyFont="1" applyFill="1" applyBorder="1" applyAlignment="1">
      <alignment horizontal="right" wrapText="1"/>
    </xf>
    <xf numFmtId="164" fontId="5" fillId="0" borderId="2" xfId="0" applyNumberFormat="1" applyFont="1" applyFill="1" applyBorder="1" applyAlignment="1">
      <alignment horizontal="right" wrapText="1"/>
    </xf>
    <xf numFmtId="3" fontId="9" fillId="0" borderId="2" xfId="0" applyNumberFormat="1" applyFont="1" applyFill="1" applyBorder="1" applyAlignment="1">
      <alignment horizontal="right" wrapText="1"/>
    </xf>
    <xf numFmtId="165" fontId="9" fillId="0" borderId="2" xfId="0" applyNumberFormat="1" applyFont="1" applyFill="1" applyBorder="1" applyAlignment="1">
      <alignment horizontal="right" wrapText="1"/>
    </xf>
    <xf numFmtId="0" fontId="6" fillId="0" borderId="0" xfId="0" applyFont="1"/>
    <xf numFmtId="165" fontId="5" fillId="0" borderId="1" xfId="0" applyNumberFormat="1" applyFont="1" applyFill="1" applyBorder="1" applyAlignment="1">
      <alignment horizontal="right" wrapText="1"/>
    </xf>
    <xf numFmtId="3" fontId="5" fillId="0" borderId="6" xfId="0" applyNumberFormat="1" applyFont="1" applyFill="1" applyBorder="1" applyAlignment="1">
      <alignment horizontal="right" wrapText="1"/>
    </xf>
    <xf numFmtId="165" fontId="5" fillId="0" borderId="7" xfId="0" applyNumberFormat="1" applyFont="1" applyFill="1" applyBorder="1" applyAlignment="1">
      <alignment horizontal="right" wrapText="1"/>
    </xf>
    <xf numFmtId="164" fontId="5" fillId="0" borderId="7" xfId="0" applyNumberFormat="1" applyFont="1" applyFill="1" applyBorder="1" applyAlignment="1">
      <alignment horizontal="right" wrapText="1"/>
    </xf>
    <xf numFmtId="166" fontId="5" fillId="0" borderId="6" xfId="0" applyNumberFormat="1" applyFont="1" applyFill="1" applyBorder="1" applyAlignment="1">
      <alignment horizontal="right" wrapText="1"/>
    </xf>
    <xf numFmtId="166" fontId="5" fillId="0" borderId="7" xfId="0" applyNumberFormat="1" applyFont="1" applyFill="1" applyBorder="1" applyAlignment="1">
      <alignment horizontal="right" wrapText="1"/>
    </xf>
    <xf numFmtId="3" fontId="9" fillId="0" borderId="6" xfId="0" applyNumberFormat="1" applyFont="1" applyFill="1" applyBorder="1" applyAlignment="1">
      <alignment horizontal="right" wrapText="1"/>
    </xf>
    <xf numFmtId="3" fontId="5" fillId="0" borderId="7" xfId="0" applyNumberFormat="1" applyFont="1" applyFill="1" applyBorder="1" applyAlignment="1">
      <alignment horizontal="right" wrapText="1"/>
    </xf>
    <xf numFmtId="0" fontId="5" fillId="0" borderId="7" xfId="0" applyFont="1" applyFill="1" applyBorder="1" applyAlignment="1">
      <alignment horizontal="left" vertical="top" wrapText="1"/>
    </xf>
    <xf numFmtId="0" fontId="5" fillId="0" borderId="1" xfId="0" applyFont="1" applyFill="1" applyBorder="1" applyAlignment="1">
      <alignment horizontal="left" vertical="top" wrapText="1"/>
    </xf>
    <xf numFmtId="0" fontId="6" fillId="0" borderId="0" xfId="0" applyFont="1" applyAlignment="1">
      <alignment vertical="top" wrapText="1"/>
    </xf>
    <xf numFmtId="0" fontId="8" fillId="0" borderId="0" xfId="0" applyFont="1"/>
    <xf numFmtId="0" fontId="0" fillId="0" borderId="0" xfId="0" applyFill="1" applyBorder="1"/>
    <xf numFmtId="0" fontId="5" fillId="0" borderId="10" xfId="0" applyFont="1" applyFill="1" applyBorder="1" applyAlignment="1">
      <alignment horizontal="left" vertical="top"/>
    </xf>
    <xf numFmtId="0" fontId="5" fillId="0" borderId="11" xfId="0" applyFont="1" applyFill="1" applyBorder="1" applyAlignment="1">
      <alignment horizontal="left" vertical="top" wrapText="1"/>
    </xf>
    <xf numFmtId="0" fontId="5" fillId="0" borderId="13" xfId="0" applyFont="1" applyFill="1" applyBorder="1" applyAlignment="1">
      <alignment horizontal="left" vertical="top"/>
    </xf>
    <xf numFmtId="0" fontId="5" fillId="0" borderId="9"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8" xfId="0" applyFont="1" applyFill="1" applyBorder="1" applyAlignment="1">
      <alignment horizontal="left" vertical="top"/>
    </xf>
    <xf numFmtId="0" fontId="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165" fontId="5" fillId="0" borderId="19" xfId="0" applyNumberFormat="1" applyFont="1" applyFill="1" applyBorder="1" applyAlignment="1">
      <alignment horizontal="right" wrapText="1"/>
    </xf>
    <xf numFmtId="164" fontId="5" fillId="0" borderId="19" xfId="0" applyNumberFormat="1" applyFont="1" applyFill="1" applyBorder="1" applyAlignment="1">
      <alignment horizontal="right" wrapText="1"/>
    </xf>
    <xf numFmtId="3" fontId="5" fillId="0" borderId="19" xfId="0" applyNumberFormat="1" applyFont="1" applyFill="1" applyBorder="1" applyAlignment="1">
      <alignment horizontal="right" wrapText="1"/>
    </xf>
    <xf numFmtId="165" fontId="5" fillId="0" borderId="18" xfId="0" applyNumberFormat="1" applyFont="1" applyFill="1" applyBorder="1" applyAlignment="1">
      <alignment horizontal="right" wrapText="1"/>
    </xf>
    <xf numFmtId="0" fontId="5" fillId="0" borderId="10"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21" xfId="0" applyFont="1" applyFill="1" applyBorder="1" applyAlignment="1">
      <alignment horizontal="left" vertical="top"/>
    </xf>
    <xf numFmtId="0" fontId="5" fillId="0" borderId="22" xfId="0" applyFont="1" applyFill="1" applyBorder="1" applyAlignment="1">
      <alignment horizontal="left" vertical="top" wrapText="1"/>
    </xf>
    <xf numFmtId="0" fontId="5" fillId="0" borderId="28" xfId="0" applyFont="1" applyFill="1" applyBorder="1" applyAlignment="1">
      <alignment horizontal="left" vertical="top"/>
    </xf>
    <xf numFmtId="0" fontId="5" fillId="0" borderId="29" xfId="0" applyFont="1" applyFill="1" applyBorder="1" applyAlignment="1">
      <alignment horizontal="left" vertical="top" wrapText="1"/>
    </xf>
    <xf numFmtId="3" fontId="5" fillId="0" borderId="28" xfId="5" applyNumberFormat="1" applyFont="1" applyFill="1" applyBorder="1" applyAlignment="1">
      <alignment horizontal="right" wrapText="1"/>
    </xf>
    <xf numFmtId="3" fontId="5" fillId="0" borderId="31" xfId="5" applyNumberFormat="1" applyFont="1" applyFill="1" applyBorder="1" applyAlignment="1">
      <alignment horizontal="right" wrapText="1"/>
    </xf>
    <xf numFmtId="165" fontId="5" fillId="0" borderId="29" xfId="5" applyNumberFormat="1" applyFont="1" applyFill="1" applyBorder="1" applyAlignment="1">
      <alignment horizontal="right" wrapText="1"/>
    </xf>
    <xf numFmtId="0" fontId="5" fillId="0" borderId="18" xfId="5" applyFont="1" applyFill="1" applyBorder="1" applyAlignment="1">
      <alignment horizontal="left" vertical="top" wrapText="1"/>
    </xf>
    <xf numFmtId="38" fontId="7" fillId="2" borderId="8" xfId="5" applyNumberFormat="1" applyFont="1" applyFill="1" applyBorder="1" applyAlignment="1">
      <alignment horizontal="center" wrapText="1"/>
    </xf>
    <xf numFmtId="38" fontId="7" fillId="2" borderId="16" xfId="5" applyNumberFormat="1" applyFont="1" applyFill="1" applyBorder="1" applyAlignment="1">
      <alignment horizontal="center" wrapText="1"/>
    </xf>
    <xf numFmtId="38" fontId="7" fillId="2" borderId="26" xfId="5" applyNumberFormat="1" applyFont="1" applyFill="1" applyBorder="1" applyAlignment="1">
      <alignment horizontal="center" wrapText="1"/>
    </xf>
    <xf numFmtId="38" fontId="7" fillId="2" borderId="17" xfId="5" applyNumberFormat="1" applyFont="1" applyFill="1" applyBorder="1" applyAlignment="1">
      <alignment horizontal="center" wrapText="1"/>
    </xf>
    <xf numFmtId="38" fontId="7" fillId="2" borderId="27" xfId="5" applyNumberFormat="1" applyFont="1" applyFill="1" applyBorder="1" applyAlignment="1">
      <alignment horizontal="center" wrapText="1"/>
    </xf>
    <xf numFmtId="38" fontId="7" fillId="2" borderId="20" xfId="5" applyNumberFormat="1" applyFont="1" applyFill="1" applyBorder="1" applyAlignment="1">
      <alignment horizontal="center" wrapText="1"/>
    </xf>
    <xf numFmtId="38" fontId="7" fillId="2" borderId="34" xfId="5" applyNumberFormat="1" applyFont="1" applyFill="1" applyBorder="1" applyAlignment="1">
      <alignment horizontal="center" wrapText="1"/>
    </xf>
    <xf numFmtId="0" fontId="5" fillId="0" borderId="2" xfId="5" applyFont="1" applyFill="1" applyBorder="1" applyAlignment="1">
      <alignment horizontal="left" vertical="top"/>
    </xf>
    <xf numFmtId="0" fontId="5" fillId="0" borderId="7" xfId="5" applyFont="1" applyFill="1" applyBorder="1" applyAlignment="1">
      <alignment horizontal="left" vertical="top" wrapText="1"/>
    </xf>
    <xf numFmtId="0" fontId="5" fillId="0" borderId="10" xfId="5" applyFont="1" applyFill="1" applyBorder="1" applyAlignment="1">
      <alignment horizontal="left" vertical="top"/>
    </xf>
    <xf numFmtId="0" fontId="5" fillId="0" borderId="12" xfId="5" applyFont="1" applyFill="1" applyBorder="1" applyAlignment="1">
      <alignment horizontal="left" vertical="top" wrapText="1"/>
    </xf>
    <xf numFmtId="0" fontId="5" fillId="0" borderId="13" xfId="5" applyFont="1" applyFill="1" applyBorder="1" applyAlignment="1">
      <alignment horizontal="left" vertical="top"/>
    </xf>
    <xf numFmtId="0" fontId="5" fillId="0" borderId="14" xfId="5" applyFont="1" applyFill="1" applyBorder="1" applyAlignment="1">
      <alignment horizontal="left" vertical="top" wrapText="1"/>
    </xf>
    <xf numFmtId="0" fontId="5" fillId="0" borderId="8" xfId="5" applyFont="1" applyFill="1" applyBorder="1" applyAlignment="1">
      <alignment horizontal="left" vertical="top"/>
    </xf>
    <xf numFmtId="0" fontId="5" fillId="0" borderId="17" xfId="5" applyFont="1" applyFill="1" applyBorder="1" applyAlignment="1">
      <alignment horizontal="left" vertical="top" wrapText="1"/>
    </xf>
    <xf numFmtId="0" fontId="5" fillId="0" borderId="5" xfId="5" applyFont="1" applyFill="1" applyBorder="1" applyAlignment="1">
      <alignment horizontal="left" vertical="top" wrapText="1"/>
    </xf>
    <xf numFmtId="0" fontId="5" fillId="0" borderId="3" xfId="5" applyFont="1" applyFill="1" applyBorder="1" applyAlignment="1">
      <alignment horizontal="left" vertical="top" wrapText="1"/>
    </xf>
    <xf numFmtId="38" fontId="7" fillId="2" borderId="16" xfId="5" applyNumberFormat="1" applyFont="1" applyFill="1" applyBorder="1" applyAlignment="1">
      <alignment horizontal="center" wrapText="1"/>
    </xf>
    <xf numFmtId="0" fontId="5" fillId="0" borderId="28" xfId="5" applyFont="1" applyFill="1" applyBorder="1" applyAlignment="1">
      <alignment horizontal="left" vertical="top"/>
    </xf>
    <xf numFmtId="0" fontId="5" fillId="0" borderId="29" xfId="5" applyFont="1" applyFill="1" applyBorder="1" applyAlignment="1">
      <alignment horizontal="left" vertical="top" wrapText="1"/>
    </xf>
    <xf numFmtId="0" fontId="5" fillId="0" borderId="30" xfId="5" applyFont="1" applyFill="1" applyBorder="1" applyAlignment="1">
      <alignment horizontal="left" vertical="top" wrapText="1"/>
    </xf>
    <xf numFmtId="0" fontId="5" fillId="0" borderId="33" xfId="5" applyFont="1" applyFill="1" applyBorder="1" applyAlignment="1">
      <alignment horizontal="left" vertical="top" wrapText="1"/>
    </xf>
    <xf numFmtId="0" fontId="5" fillId="0" borderId="24" xfId="5" applyFont="1" applyFill="1" applyBorder="1" applyAlignment="1">
      <alignment horizontal="left" vertical="top" wrapText="1"/>
    </xf>
    <xf numFmtId="3" fontId="5" fillId="0" borderId="2" xfId="1" applyNumberFormat="1" applyFont="1" applyFill="1" applyBorder="1" applyAlignment="1">
      <alignment horizontal="right" wrapText="1"/>
    </xf>
    <xf numFmtId="166" fontId="5" fillId="0" borderId="7" xfId="1" applyNumberFormat="1" applyFont="1" applyFill="1" applyBorder="1" applyAlignment="1">
      <alignment horizontal="right" wrapText="1"/>
    </xf>
    <xf numFmtId="3" fontId="5" fillId="0" borderId="6" xfId="5" applyNumberFormat="1" applyFont="1" applyFill="1" applyBorder="1" applyAlignment="1">
      <alignment horizontal="right" wrapText="1"/>
    </xf>
    <xf numFmtId="165" fontId="5" fillId="0" borderId="15" xfId="5" applyNumberFormat="1" applyFont="1" applyFill="1" applyBorder="1" applyAlignment="1">
      <alignment horizontal="right" wrapText="1"/>
    </xf>
    <xf numFmtId="165" fontId="5" fillId="0" borderId="19" xfId="5" applyNumberFormat="1" applyFont="1" applyFill="1" applyBorder="1" applyAlignment="1">
      <alignment horizontal="right" wrapText="1"/>
    </xf>
    <xf numFmtId="165" fontId="5" fillId="0" borderId="20" xfId="5" applyNumberFormat="1" applyFont="1" applyFill="1" applyBorder="1" applyAlignment="1">
      <alignment horizontal="right" wrapText="1"/>
    </xf>
    <xf numFmtId="165" fontId="5" fillId="0" borderId="18" xfId="5" applyNumberFormat="1" applyFont="1" applyFill="1" applyBorder="1" applyAlignment="1">
      <alignment horizontal="right" wrapText="1"/>
    </xf>
    <xf numFmtId="0" fontId="6" fillId="0" borderId="7" xfId="5" applyFont="1" applyBorder="1" applyAlignment="1">
      <alignment vertical="top" wrapText="1"/>
    </xf>
    <xf numFmtId="165" fontId="5" fillId="0" borderId="23" xfId="5" applyNumberFormat="1" applyFont="1" applyFill="1" applyBorder="1" applyAlignment="1">
      <alignment horizontal="right" wrapText="1"/>
    </xf>
    <xf numFmtId="165" fontId="5" fillId="0" borderId="13" xfId="5" applyNumberFormat="1" applyFont="1" applyFill="1" applyBorder="1" applyAlignment="1">
      <alignment horizontal="right" wrapText="1"/>
    </xf>
    <xf numFmtId="165" fontId="5" fillId="0" borderId="9" xfId="5" applyNumberFormat="1" applyFont="1" applyFill="1" applyBorder="1" applyAlignment="1">
      <alignment horizontal="right" wrapText="1"/>
    </xf>
    <xf numFmtId="165" fontId="5" fillId="0" borderId="6" xfId="5" applyNumberFormat="1" applyFont="1" applyFill="1" applyBorder="1" applyAlignment="1">
      <alignment horizontal="right" vertical="center" wrapText="1"/>
    </xf>
    <xf numFmtId="165" fontId="5" fillId="0" borderId="2" xfId="5" applyNumberFormat="1" applyFont="1" applyFill="1" applyBorder="1" applyAlignment="1">
      <alignment horizontal="right" vertical="center" wrapText="1"/>
    </xf>
    <xf numFmtId="165" fontId="5" fillId="0" borderId="7" xfId="5" applyNumberFormat="1" applyFont="1" applyFill="1" applyBorder="1" applyAlignment="1">
      <alignment horizontal="right" vertical="center" wrapText="1"/>
    </xf>
    <xf numFmtId="165" fontId="5" fillId="0" borderId="4" xfId="5" applyNumberFormat="1" applyFont="1" applyFill="1" applyBorder="1" applyAlignment="1">
      <alignment horizontal="right" vertical="center" wrapText="1"/>
    </xf>
    <xf numFmtId="165" fontId="5" fillId="0" borderId="1" xfId="5" applyNumberFormat="1" applyFont="1" applyFill="1" applyBorder="1" applyAlignment="1">
      <alignment horizontal="right" vertical="center" wrapText="1"/>
    </xf>
    <xf numFmtId="0" fontId="6" fillId="0" borderId="2" xfId="5" applyFont="1" applyBorder="1" applyAlignment="1">
      <alignment horizontal="right" vertical="center" wrapText="1"/>
    </xf>
    <xf numFmtId="0" fontId="6" fillId="0" borderId="7" xfId="5" applyFont="1" applyBorder="1" applyAlignment="1">
      <alignment horizontal="right" vertical="center" wrapText="1"/>
    </xf>
    <xf numFmtId="165" fontId="5" fillId="0" borderId="15" xfId="5" applyNumberFormat="1" applyFont="1" applyFill="1" applyBorder="1" applyAlignment="1">
      <alignment horizontal="right" vertical="center" wrapText="1"/>
    </xf>
    <xf numFmtId="165" fontId="5" fillId="0" borderId="13" xfId="5" applyNumberFormat="1" applyFont="1" applyFill="1" applyBorder="1" applyAlignment="1">
      <alignment horizontal="right" vertical="center" wrapText="1"/>
    </xf>
    <xf numFmtId="165" fontId="5" fillId="0" borderId="14" xfId="5" applyNumberFormat="1" applyFont="1" applyFill="1" applyBorder="1" applyAlignment="1">
      <alignment horizontal="right" vertical="center" wrapText="1"/>
    </xf>
    <xf numFmtId="165" fontId="5" fillId="0" borderId="23" xfId="5" applyNumberFormat="1" applyFont="1" applyFill="1" applyBorder="1" applyAlignment="1">
      <alignment horizontal="right" vertical="center" wrapText="1"/>
    </xf>
    <xf numFmtId="165" fontId="5" fillId="0" borderId="9" xfId="5" applyNumberFormat="1" applyFont="1" applyFill="1" applyBorder="1" applyAlignment="1">
      <alignment horizontal="right" vertical="center" wrapText="1"/>
    </xf>
    <xf numFmtId="0" fontId="6" fillId="0" borderId="2" xfId="5" applyFont="1" applyBorder="1" applyAlignment="1">
      <alignment horizontal="right" vertical="center"/>
    </xf>
    <xf numFmtId="0" fontId="6" fillId="0" borderId="1" xfId="5" applyFont="1" applyBorder="1" applyAlignment="1">
      <alignment horizontal="right" vertical="center"/>
    </xf>
    <xf numFmtId="0" fontId="6" fillId="0" borderId="13" xfId="5" applyFont="1" applyBorder="1" applyAlignment="1">
      <alignment horizontal="right" vertical="center"/>
    </xf>
    <xf numFmtId="0" fontId="6" fillId="0" borderId="9" xfId="5" applyFont="1" applyBorder="1" applyAlignment="1">
      <alignment horizontal="right" vertical="center"/>
    </xf>
    <xf numFmtId="0" fontId="6" fillId="0" borderId="14" xfId="5" applyFont="1" applyBorder="1" applyAlignment="1">
      <alignment horizontal="right" vertical="center"/>
    </xf>
    <xf numFmtId="0" fontId="6" fillId="0" borderId="1" xfId="5" applyFont="1" applyBorder="1" applyAlignment="1">
      <alignment horizontal="right" vertical="center" wrapText="1"/>
    </xf>
    <xf numFmtId="3" fontId="5" fillId="0" borderId="15" xfId="0" applyNumberFormat="1" applyFont="1" applyFill="1" applyBorder="1" applyAlignment="1">
      <alignment horizontal="right" wrapText="1"/>
    </xf>
    <xf numFmtId="3" fontId="5" fillId="0" borderId="13" xfId="0" applyNumberFormat="1" applyFont="1" applyFill="1" applyBorder="1" applyAlignment="1">
      <alignment horizontal="right" wrapText="1"/>
    </xf>
    <xf numFmtId="165" fontId="5" fillId="0" borderId="14" xfId="0" applyNumberFormat="1" applyFont="1" applyFill="1" applyBorder="1" applyAlignment="1">
      <alignment horizontal="right" wrapText="1"/>
    </xf>
    <xf numFmtId="3" fontId="5" fillId="0" borderId="31" xfId="0" applyNumberFormat="1" applyFont="1" applyFill="1" applyBorder="1" applyAlignment="1">
      <alignment horizontal="right" wrapText="1"/>
    </xf>
    <xf numFmtId="3" fontId="5" fillId="0" borderId="28" xfId="0" applyNumberFormat="1" applyFont="1" applyFill="1" applyBorder="1" applyAlignment="1">
      <alignment horizontal="right" wrapText="1"/>
    </xf>
    <xf numFmtId="165" fontId="5" fillId="0" borderId="29" xfId="0" applyNumberFormat="1" applyFont="1" applyFill="1" applyBorder="1" applyAlignment="1">
      <alignment horizontal="right" wrapText="1"/>
    </xf>
    <xf numFmtId="164" fontId="5" fillId="0" borderId="1" xfId="0" applyNumberFormat="1" applyFont="1" applyFill="1" applyBorder="1" applyAlignment="1">
      <alignment horizontal="right" wrapText="1"/>
    </xf>
    <xf numFmtId="164" fontId="5" fillId="0" borderId="29" xfId="0" applyNumberFormat="1" applyFont="1" applyFill="1" applyBorder="1" applyAlignment="1">
      <alignment horizontal="right" wrapText="1"/>
    </xf>
    <xf numFmtId="164" fontId="5" fillId="0" borderId="14" xfId="0" applyNumberFormat="1" applyFont="1" applyFill="1" applyBorder="1" applyAlignment="1">
      <alignment horizontal="right" wrapText="1"/>
    </xf>
    <xf numFmtId="166" fontId="5" fillId="0" borderId="1" xfId="0" applyNumberFormat="1" applyFont="1" applyFill="1" applyBorder="1" applyAlignment="1">
      <alignment horizontal="right" wrapText="1"/>
    </xf>
    <xf numFmtId="166" fontId="5" fillId="0" borderId="31" xfId="0" applyNumberFormat="1" applyFont="1" applyFill="1" applyBorder="1" applyAlignment="1">
      <alignment horizontal="right" wrapText="1"/>
    </xf>
    <xf numFmtId="166" fontId="5" fillId="0" borderId="28" xfId="0" applyNumberFormat="1" applyFont="1" applyFill="1" applyBorder="1" applyAlignment="1">
      <alignment horizontal="right" wrapText="1"/>
    </xf>
    <xf numFmtId="166" fontId="5" fillId="0" borderId="29" xfId="0" applyNumberFormat="1" applyFont="1" applyFill="1" applyBorder="1" applyAlignment="1">
      <alignment horizontal="right" wrapText="1"/>
    </xf>
    <xf numFmtId="166" fontId="5" fillId="0" borderId="15" xfId="0" applyNumberFormat="1" applyFont="1" applyFill="1" applyBorder="1" applyAlignment="1">
      <alignment horizontal="right" wrapText="1"/>
    </xf>
    <xf numFmtId="166" fontId="5" fillId="0" borderId="13" xfId="0" applyNumberFormat="1" applyFont="1" applyFill="1" applyBorder="1" applyAlignment="1">
      <alignment horizontal="right" wrapText="1"/>
    </xf>
    <xf numFmtId="166" fontId="5" fillId="0" borderId="1" xfId="1" applyNumberFormat="1" applyFont="1" applyFill="1" applyBorder="1" applyAlignment="1">
      <alignment horizontal="right" wrapText="1"/>
    </xf>
    <xf numFmtId="3" fontId="5" fillId="0" borderId="6" xfId="1" applyNumberFormat="1" applyFont="1" applyFill="1" applyBorder="1" applyAlignment="1">
      <alignment horizontal="right" wrapText="1"/>
    </xf>
    <xf numFmtId="165" fontId="5" fillId="0" borderId="1" xfId="3" applyNumberFormat="1" applyFont="1" applyFill="1" applyBorder="1" applyAlignment="1">
      <alignment horizontal="right" wrapText="1"/>
    </xf>
    <xf numFmtId="165" fontId="9" fillId="0" borderId="1" xfId="3" applyNumberFormat="1" applyFont="1" applyFill="1" applyBorder="1" applyAlignment="1">
      <alignment horizontal="right" wrapText="1"/>
    </xf>
    <xf numFmtId="3" fontId="5" fillId="0" borderId="31" xfId="3" applyNumberFormat="1" applyFont="1" applyFill="1" applyBorder="1" applyAlignment="1">
      <alignment horizontal="right" wrapText="1"/>
    </xf>
    <xf numFmtId="3" fontId="5" fillId="0" borderId="28" xfId="3" applyNumberFormat="1" applyFont="1" applyFill="1" applyBorder="1" applyAlignment="1">
      <alignment horizontal="right" wrapText="1"/>
    </xf>
    <xf numFmtId="165" fontId="5" fillId="0" borderId="29" xfId="3" applyNumberFormat="1" applyFont="1" applyFill="1" applyBorder="1" applyAlignment="1">
      <alignment horizontal="right" wrapText="1"/>
    </xf>
    <xf numFmtId="3" fontId="9" fillId="0" borderId="6" xfId="3" applyNumberFormat="1" applyFont="1" applyFill="1" applyBorder="1" applyAlignment="1">
      <alignment horizontal="right" wrapText="1"/>
    </xf>
    <xf numFmtId="3" fontId="5" fillId="0" borderId="1" xfId="0" applyNumberFormat="1" applyFont="1" applyFill="1" applyBorder="1" applyAlignment="1">
      <alignment horizontal="right" wrapText="1"/>
    </xf>
    <xf numFmtId="3" fontId="5" fillId="0" borderId="29" xfId="0" applyNumberFormat="1" applyFont="1" applyFill="1" applyBorder="1" applyAlignment="1">
      <alignment horizontal="right" wrapText="1"/>
    </xf>
    <xf numFmtId="3" fontId="5" fillId="0" borderId="14" xfId="0" applyNumberFormat="1" applyFont="1" applyFill="1" applyBorder="1" applyAlignment="1">
      <alignment horizontal="right" wrapText="1"/>
    </xf>
    <xf numFmtId="3" fontId="5" fillId="0" borderId="26" xfId="5" applyNumberFormat="1" applyFont="1" applyFill="1" applyBorder="1" applyAlignment="1">
      <alignment horizontal="right" wrapText="1"/>
    </xf>
    <xf numFmtId="165" fontId="5" fillId="0" borderId="14" xfId="5" applyNumberFormat="1" applyFont="1" applyFill="1" applyBorder="1" applyAlignment="1">
      <alignment horizontal="right" wrapText="1"/>
    </xf>
    <xf numFmtId="3" fontId="5" fillId="0" borderId="26" xfId="5" applyNumberFormat="1" applyFont="1" applyFill="1" applyBorder="1" applyAlignment="1">
      <alignment horizontal="right"/>
    </xf>
    <xf numFmtId="3" fontId="5" fillId="0" borderId="31" xfId="5" applyNumberFormat="1" applyFont="1" applyFill="1" applyBorder="1" applyAlignment="1">
      <alignment horizontal="right"/>
    </xf>
    <xf numFmtId="3" fontId="5" fillId="0" borderId="28" xfId="5" applyNumberFormat="1" applyFont="1" applyFill="1" applyBorder="1" applyAlignment="1">
      <alignment horizontal="right"/>
    </xf>
    <xf numFmtId="165" fontId="5" fillId="0" borderId="29" xfId="5" applyNumberFormat="1" applyFont="1" applyFill="1" applyBorder="1" applyAlignment="1">
      <alignment horizontal="right"/>
    </xf>
    <xf numFmtId="3" fontId="5" fillId="0" borderId="6" xfId="5" applyNumberFormat="1" applyFont="1" applyFill="1" applyBorder="1" applyAlignment="1">
      <alignment horizontal="right"/>
    </xf>
    <xf numFmtId="3" fontId="5" fillId="0" borderId="15" xfId="5" applyNumberFormat="1" applyFont="1" applyFill="1" applyBorder="1" applyAlignment="1">
      <alignment horizontal="right"/>
    </xf>
    <xf numFmtId="0" fontId="6" fillId="0" borderId="19" xfId="5" applyFont="1" applyBorder="1" applyAlignment="1">
      <alignment horizontal="right" vertical="center" wrapText="1"/>
    </xf>
    <xf numFmtId="0" fontId="6" fillId="0" borderId="20" xfId="5" applyFont="1" applyBorder="1" applyAlignment="1">
      <alignment horizontal="right" vertical="center"/>
    </xf>
    <xf numFmtId="166" fontId="5" fillId="0" borderId="19" xfId="0" applyNumberFormat="1" applyFont="1" applyFill="1" applyBorder="1" applyAlignment="1">
      <alignment horizontal="right" wrapText="1"/>
    </xf>
    <xf numFmtId="166" fontId="5" fillId="0" borderId="19" xfId="1" applyNumberFormat="1" applyFont="1" applyFill="1" applyBorder="1" applyAlignment="1">
      <alignment horizontal="right" wrapText="1"/>
    </xf>
    <xf numFmtId="165" fontId="9" fillId="0" borderId="19" xfId="0" applyNumberFormat="1" applyFont="1" applyFill="1" applyBorder="1" applyAlignment="1">
      <alignment horizontal="right" wrapText="1"/>
    </xf>
    <xf numFmtId="165" fontId="9" fillId="0" borderId="19" xfId="3" applyNumberFormat="1" applyFont="1" applyFill="1" applyBorder="1" applyAlignment="1">
      <alignment horizontal="right" wrapText="1"/>
    </xf>
    <xf numFmtId="165" fontId="5" fillId="0" borderId="5" xfId="0" applyNumberFormat="1" applyFont="1" applyFill="1" applyBorder="1" applyAlignment="1">
      <alignment horizontal="right" wrapText="1"/>
    </xf>
    <xf numFmtId="0" fontId="6" fillId="0" borderId="5" xfId="5" applyFont="1" applyBorder="1" applyAlignment="1">
      <alignment horizontal="right" vertical="center" wrapText="1"/>
    </xf>
    <xf numFmtId="0" fontId="6" fillId="0" borderId="33" xfId="5" applyFont="1" applyBorder="1" applyAlignment="1">
      <alignment horizontal="right" vertical="center"/>
    </xf>
    <xf numFmtId="164" fontId="5" fillId="0" borderId="5" xfId="0" applyNumberFormat="1" applyFont="1" applyFill="1" applyBorder="1" applyAlignment="1">
      <alignment horizontal="right" wrapText="1"/>
    </xf>
    <xf numFmtId="166" fontId="5" fillId="0" borderId="5" xfId="0" applyNumberFormat="1" applyFont="1" applyFill="1" applyBorder="1" applyAlignment="1">
      <alignment horizontal="right" wrapText="1"/>
    </xf>
    <xf numFmtId="166" fontId="5" fillId="0" borderId="5" xfId="1" applyNumberFormat="1" applyFont="1" applyFill="1" applyBorder="1" applyAlignment="1">
      <alignment horizontal="right" wrapText="1"/>
    </xf>
    <xf numFmtId="165" fontId="9" fillId="0" borderId="5" xfId="0" applyNumberFormat="1" applyFont="1" applyFill="1" applyBorder="1" applyAlignment="1">
      <alignment horizontal="right" wrapText="1"/>
    </xf>
    <xf numFmtId="165" fontId="9" fillId="0" borderId="5" xfId="3" applyNumberFormat="1" applyFont="1" applyFill="1" applyBorder="1" applyAlignment="1">
      <alignment horizontal="right" wrapText="1"/>
    </xf>
    <xf numFmtId="3" fontId="5" fillId="0" borderId="5" xfId="0" applyNumberFormat="1" applyFont="1" applyFill="1" applyBorder="1" applyAlignment="1">
      <alignment horizontal="right" wrapText="1"/>
    </xf>
    <xf numFmtId="165" fontId="5" fillId="0" borderId="19" xfId="3" applyNumberFormat="1" applyFont="1" applyFill="1" applyBorder="1" applyAlignment="1">
      <alignment horizontal="right" wrapText="1"/>
    </xf>
    <xf numFmtId="166" fontId="6" fillId="0" borderId="20" xfId="5" applyNumberFormat="1" applyFont="1" applyBorder="1" applyAlignment="1">
      <alignment horizontal="right" vertical="center"/>
    </xf>
    <xf numFmtId="165" fontId="5" fillId="0" borderId="30" xfId="0" applyNumberFormat="1" applyFont="1" applyFill="1" applyBorder="1" applyAlignment="1">
      <alignment horizontal="right" wrapText="1"/>
    </xf>
    <xf numFmtId="165" fontId="6" fillId="0" borderId="33" xfId="5" applyNumberFormat="1" applyFont="1" applyBorder="1" applyAlignment="1">
      <alignment horizontal="right" vertical="center"/>
    </xf>
    <xf numFmtId="165" fontId="6" fillId="0" borderId="20" xfId="5" applyNumberFormat="1" applyFont="1" applyBorder="1" applyAlignment="1">
      <alignment horizontal="right" vertical="center"/>
    </xf>
    <xf numFmtId="3" fontId="5" fillId="0" borderId="36"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165" fontId="5" fillId="0" borderId="12" xfId="0" applyNumberFormat="1" applyFont="1" applyFill="1" applyBorder="1" applyAlignment="1">
      <alignment horizontal="right" wrapText="1"/>
    </xf>
    <xf numFmtId="0" fontId="5" fillId="0" borderId="1" xfId="5" applyFont="1" applyFill="1" applyBorder="1" applyAlignment="1">
      <alignment horizontal="left" vertical="top" wrapText="1"/>
    </xf>
    <xf numFmtId="0" fontId="5" fillId="0" borderId="9" xfId="5" applyFont="1" applyFill="1" applyBorder="1" applyAlignment="1">
      <alignment horizontal="left" vertical="top" wrapText="1"/>
    </xf>
    <xf numFmtId="0" fontId="5" fillId="0" borderId="11" xfId="5" applyFont="1" applyFill="1" applyBorder="1" applyAlignment="1">
      <alignment horizontal="left" vertical="top" wrapText="1"/>
    </xf>
    <xf numFmtId="3" fontId="5" fillId="0" borderId="37" xfId="0" applyNumberFormat="1" applyFont="1" applyFill="1" applyBorder="1" applyAlignment="1">
      <alignment horizontal="right" wrapText="1"/>
    </xf>
    <xf numFmtId="3" fontId="5" fillId="0" borderId="38" xfId="0" applyNumberFormat="1" applyFont="1" applyFill="1" applyBorder="1" applyAlignment="1">
      <alignment horizontal="right" wrapText="1"/>
    </xf>
    <xf numFmtId="165" fontId="5" fillId="0" borderId="39" xfId="0" applyNumberFormat="1" applyFont="1" applyFill="1" applyBorder="1" applyAlignment="1">
      <alignment horizontal="right" wrapText="1"/>
    </xf>
    <xf numFmtId="165" fontId="5" fillId="0" borderId="26" xfId="5" applyNumberFormat="1" applyFont="1" applyFill="1" applyBorder="1" applyAlignment="1">
      <alignment horizontal="right" wrapText="1"/>
    </xf>
    <xf numFmtId="165" fontId="5" fillId="0" borderId="8" xfId="5" applyNumberFormat="1" applyFont="1" applyFill="1" applyBorder="1" applyAlignment="1">
      <alignment horizontal="right" wrapText="1"/>
    </xf>
    <xf numFmtId="165" fontId="5" fillId="0" borderId="17" xfId="5" applyNumberFormat="1" applyFont="1" applyFill="1" applyBorder="1" applyAlignment="1">
      <alignment horizontal="right" wrapText="1"/>
    </xf>
    <xf numFmtId="0" fontId="5" fillId="0" borderId="20" xfId="5" applyFont="1" applyFill="1" applyBorder="1" applyAlignment="1">
      <alignment horizontal="left" vertical="top" wrapText="1"/>
    </xf>
    <xf numFmtId="0" fontId="5" fillId="0" borderId="19" xfId="5" applyFont="1" applyFill="1" applyBorder="1" applyAlignment="1">
      <alignment horizontal="left" vertical="top" wrapText="1"/>
    </xf>
    <xf numFmtId="0" fontId="5" fillId="0" borderId="0" xfId="0" applyFont="1"/>
    <xf numFmtId="3" fontId="5" fillId="0" borderId="41" xfId="5" applyNumberFormat="1" applyFont="1" applyFill="1" applyBorder="1" applyAlignment="1">
      <alignment horizontal="right" wrapText="1"/>
    </xf>
    <xf numFmtId="165" fontId="5" fillId="0" borderId="42" xfId="5" applyNumberFormat="1" applyFont="1" applyFill="1" applyBorder="1" applyAlignment="1">
      <alignment horizontal="right" wrapText="1"/>
    </xf>
    <xf numFmtId="167" fontId="5" fillId="0" borderId="31" xfId="28" applyNumberFormat="1" applyFont="1" applyFill="1" applyBorder="1" applyAlignment="1">
      <alignment horizontal="right" vertical="center"/>
    </xf>
    <xf numFmtId="167" fontId="5" fillId="0" borderId="28" xfId="28" applyNumberFormat="1" applyFont="1" applyFill="1" applyBorder="1" applyAlignment="1">
      <alignment horizontal="right" vertical="center"/>
    </xf>
    <xf numFmtId="165" fontId="5" fillId="0" borderId="29" xfId="29" applyNumberFormat="1" applyFont="1" applyFill="1" applyBorder="1" applyAlignment="1">
      <alignment horizontal="right" vertical="center"/>
    </xf>
    <xf numFmtId="167" fontId="5" fillId="0" borderId="2" xfId="28" applyNumberFormat="1" applyFont="1" applyFill="1" applyBorder="1" applyAlignment="1">
      <alignment horizontal="right" vertical="center"/>
    </xf>
    <xf numFmtId="165" fontId="5" fillId="0" borderId="1" xfId="5" applyNumberFormat="1" applyFont="1" applyBorder="1" applyAlignment="1">
      <alignment horizontal="right"/>
    </xf>
    <xf numFmtId="3" fontId="5" fillId="0" borderId="2" xfId="5" applyNumberFormat="1" applyFont="1" applyBorder="1" applyAlignment="1">
      <alignment horizontal="right"/>
    </xf>
    <xf numFmtId="165" fontId="5" fillId="0" borderId="7" xfId="5" applyNumberFormat="1" applyFont="1" applyBorder="1" applyAlignment="1">
      <alignment horizontal="right"/>
    </xf>
    <xf numFmtId="165" fontId="5" fillId="0" borderId="16" xfId="5" applyNumberFormat="1" applyFont="1" applyBorder="1" applyAlignment="1">
      <alignment horizontal="right"/>
    </xf>
    <xf numFmtId="167" fontId="9" fillId="0" borderId="6" xfId="28" applyNumberFormat="1" applyFont="1" applyBorder="1" applyAlignment="1">
      <alignment horizontal="right" vertical="center"/>
    </xf>
    <xf numFmtId="165" fontId="5" fillId="0" borderId="7" xfId="29" applyNumberFormat="1" applyFont="1" applyFill="1" applyBorder="1" applyAlignment="1">
      <alignment horizontal="right" vertical="center"/>
    </xf>
    <xf numFmtId="3" fontId="5" fillId="0" borderId="8" xfId="5" applyNumberFormat="1" applyFont="1" applyBorder="1" applyAlignment="1">
      <alignment horizontal="right"/>
    </xf>
    <xf numFmtId="165" fontId="5" fillId="0" borderId="17" xfId="5" applyNumberFormat="1" applyFont="1" applyBorder="1" applyAlignment="1">
      <alignment horizontal="right"/>
    </xf>
    <xf numFmtId="0" fontId="5" fillId="0" borderId="13" xfId="5" applyFont="1" applyBorder="1" applyAlignment="1">
      <alignment horizontal="right" wrapText="1"/>
    </xf>
    <xf numFmtId="3" fontId="5" fillId="0" borderId="13" xfId="5" applyNumberFormat="1" applyFont="1" applyBorder="1" applyAlignment="1">
      <alignment horizontal="right"/>
    </xf>
    <xf numFmtId="165" fontId="5" fillId="0" borderId="14" xfId="5" applyNumberFormat="1" applyFont="1" applyBorder="1" applyAlignment="1">
      <alignment horizontal="right"/>
    </xf>
    <xf numFmtId="165" fontId="5" fillId="0" borderId="40" xfId="5" applyNumberFormat="1" applyFont="1" applyFill="1" applyBorder="1" applyAlignment="1">
      <alignment horizontal="right" wrapText="1"/>
    </xf>
    <xf numFmtId="0" fontId="5" fillId="0" borderId="9" xfId="5" applyFont="1" applyBorder="1" applyAlignment="1">
      <alignment horizontal="right" wrapText="1"/>
    </xf>
    <xf numFmtId="165" fontId="5" fillId="0" borderId="29" xfId="29" applyNumberFormat="1" applyFont="1" applyFill="1" applyBorder="1" applyAlignment="1">
      <alignment horizontal="right" vertical="center" wrapText="1"/>
    </xf>
    <xf numFmtId="165" fontId="5" fillId="0" borderId="7" xfId="29" applyNumberFormat="1" applyFont="1" applyFill="1" applyBorder="1" applyAlignment="1">
      <alignment horizontal="right"/>
    </xf>
    <xf numFmtId="167" fontId="9" fillId="0" borderId="15" xfId="28" applyNumberFormat="1" applyFont="1" applyBorder="1" applyAlignment="1">
      <alignment horizontal="right" vertical="center"/>
    </xf>
    <xf numFmtId="167" fontId="5" fillId="0" borderId="13" xfId="28" applyNumberFormat="1" applyFont="1" applyFill="1" applyBorder="1" applyAlignment="1">
      <alignment horizontal="right" vertical="center"/>
    </xf>
    <xf numFmtId="165" fontId="5" fillId="0" borderId="14" xfId="29" applyNumberFormat="1" applyFont="1" applyFill="1" applyBorder="1" applyAlignment="1">
      <alignment horizontal="right"/>
    </xf>
    <xf numFmtId="167" fontId="9" fillId="3" borderId="31" xfId="28" applyNumberFormat="1" applyFont="1" applyFill="1" applyBorder="1" applyAlignment="1">
      <alignment horizontal="right"/>
    </xf>
    <xf numFmtId="167" fontId="9" fillId="3" borderId="28" xfId="28" applyNumberFormat="1" applyFont="1" applyFill="1" applyBorder="1" applyAlignment="1">
      <alignment horizontal="right"/>
    </xf>
    <xf numFmtId="165" fontId="9" fillId="3" borderId="29" xfId="29" applyNumberFormat="1" applyFont="1" applyFill="1" applyBorder="1" applyAlignment="1">
      <alignment horizontal="right"/>
    </xf>
    <xf numFmtId="167" fontId="5" fillId="0" borderId="6" xfId="28" applyNumberFormat="1" applyFont="1" applyFill="1" applyBorder="1" applyAlignment="1">
      <alignment horizontal="right" vertical="center"/>
    </xf>
    <xf numFmtId="167" fontId="9" fillId="0" borderId="13" xfId="28" applyNumberFormat="1" applyFont="1" applyBorder="1" applyAlignment="1">
      <alignment horizontal="right" vertical="center"/>
    </xf>
    <xf numFmtId="165" fontId="5" fillId="0" borderId="14" xfId="29" applyNumberFormat="1" applyFont="1" applyFill="1" applyBorder="1" applyAlignment="1">
      <alignment horizontal="right" wrapText="1"/>
    </xf>
    <xf numFmtId="0" fontId="6" fillId="0" borderId="0" xfId="0" applyFont="1" applyAlignment="1">
      <alignment horizontal="left" vertical="top" wrapText="1"/>
    </xf>
    <xf numFmtId="165" fontId="5" fillId="0" borderId="34" xfId="5" applyNumberFormat="1" applyFont="1" applyFill="1" applyBorder="1" applyAlignment="1">
      <alignment horizontal="right" wrapText="1"/>
    </xf>
    <xf numFmtId="165" fontId="5" fillId="0" borderId="43" xfId="5" applyNumberFormat="1" applyFont="1" applyFill="1" applyBorder="1" applyAlignment="1">
      <alignment horizontal="right" wrapText="1"/>
    </xf>
    <xf numFmtId="0" fontId="5" fillId="0" borderId="44" xfId="0" applyFont="1" applyBorder="1" applyAlignment="1">
      <alignment horizontal="right"/>
    </xf>
    <xf numFmtId="165" fontId="5" fillId="0" borderId="45" xfId="5" applyNumberFormat="1" applyFont="1" applyFill="1" applyBorder="1" applyAlignment="1">
      <alignment horizontal="right" wrapText="1"/>
    </xf>
    <xf numFmtId="165" fontId="5" fillId="0" borderId="44" xfId="5" applyNumberFormat="1" applyFont="1" applyFill="1" applyBorder="1" applyAlignment="1">
      <alignment horizontal="right" wrapText="1"/>
    </xf>
    <xf numFmtId="0" fontId="5" fillId="0" borderId="2" xfId="0" applyFont="1" applyBorder="1" applyAlignment="1">
      <alignment horizontal="right"/>
    </xf>
    <xf numFmtId="38" fontId="7" fillId="2" borderId="8" xfId="5" applyNumberFormat="1" applyFont="1" applyFill="1" applyBorder="1" applyAlignment="1">
      <alignment horizontal="left" wrapText="1"/>
    </xf>
    <xf numFmtId="0" fontId="5" fillId="0" borderId="34" xfId="5" applyFont="1" applyFill="1" applyBorder="1" applyAlignment="1">
      <alignment horizontal="left" vertical="top" wrapText="1"/>
    </xf>
    <xf numFmtId="0" fontId="5" fillId="0" borderId="32" xfId="5" applyFont="1" applyFill="1" applyBorder="1" applyAlignment="1">
      <alignment horizontal="left" vertical="top"/>
    </xf>
    <xf numFmtId="0" fontId="5" fillId="0" borderId="1" xfId="5" applyFont="1" applyFill="1" applyBorder="1" applyAlignment="1">
      <alignment horizontal="left" vertical="top"/>
    </xf>
    <xf numFmtId="0" fontId="5" fillId="0" borderId="16" xfId="5" applyFont="1" applyFill="1" applyBorder="1" applyAlignment="1">
      <alignment horizontal="left" vertical="top"/>
    </xf>
    <xf numFmtId="0" fontId="5" fillId="0" borderId="9" xfId="5" applyFont="1" applyFill="1" applyBorder="1" applyAlignment="1">
      <alignment horizontal="left" vertical="top"/>
    </xf>
    <xf numFmtId="0" fontId="5" fillId="0" borderId="11" xfId="5" applyFont="1" applyFill="1" applyBorder="1" applyAlignment="1">
      <alignment horizontal="left" vertical="top"/>
    </xf>
    <xf numFmtId="0" fontId="5" fillId="0" borderId="49" xfId="5" applyFont="1" applyFill="1" applyBorder="1" applyAlignment="1">
      <alignment horizontal="left" vertical="top"/>
    </xf>
    <xf numFmtId="0" fontId="5" fillId="0" borderId="22" xfId="5" applyFont="1" applyFill="1" applyBorder="1" applyAlignment="1">
      <alignment horizontal="left" vertical="top"/>
    </xf>
    <xf numFmtId="3" fontId="5" fillId="0" borderId="40" xfId="5" applyNumberFormat="1" applyFont="1" applyFill="1" applyBorder="1" applyAlignment="1">
      <alignment horizontal="right" wrapText="1"/>
    </xf>
    <xf numFmtId="3" fontId="5" fillId="0" borderId="1" xfId="5" applyNumberFormat="1" applyFont="1" applyFill="1" applyBorder="1" applyAlignment="1">
      <alignment horizontal="right" wrapText="1"/>
    </xf>
    <xf numFmtId="165" fontId="5" fillId="0" borderId="7" xfId="5" applyNumberFormat="1" applyFont="1" applyFill="1" applyBorder="1" applyAlignment="1">
      <alignment horizontal="right" wrapText="1"/>
    </xf>
    <xf numFmtId="0" fontId="14" fillId="0" borderId="0" xfId="0" applyFont="1" applyAlignment="1">
      <alignment vertical="center"/>
    </xf>
    <xf numFmtId="0" fontId="15" fillId="0" borderId="0" xfId="0" applyFont="1"/>
    <xf numFmtId="0" fontId="15" fillId="0" borderId="0" xfId="0" applyFont="1" applyAlignment="1">
      <alignment vertical="center"/>
    </xf>
    <xf numFmtId="5" fontId="15" fillId="0" borderId="50" xfId="0" applyNumberFormat="1" applyFont="1" applyFill="1" applyBorder="1" applyAlignment="1">
      <alignment vertical="center"/>
    </xf>
    <xf numFmtId="0" fontId="15" fillId="0" borderId="16" xfId="0" applyFont="1" applyFill="1" applyBorder="1" applyAlignment="1">
      <alignment horizontal="right" vertical="center" wrapText="1"/>
    </xf>
    <xf numFmtId="5" fontId="15" fillId="0" borderId="27" xfId="0" applyNumberFormat="1" applyFont="1" applyFill="1" applyBorder="1" applyAlignment="1">
      <alignment vertical="center"/>
    </xf>
    <xf numFmtId="0" fontId="15" fillId="0" borderId="52" xfId="0" applyFont="1" applyFill="1" applyBorder="1" applyAlignment="1">
      <alignment horizontal="right" vertical="center" wrapText="1"/>
    </xf>
    <xf numFmtId="5" fontId="15" fillId="0" borderId="53" xfId="0" applyNumberFormat="1" applyFont="1" applyFill="1" applyBorder="1" applyAlignment="1">
      <alignment vertical="center"/>
    </xf>
    <xf numFmtId="0" fontId="15" fillId="0" borderId="11" xfId="0" applyFont="1" applyFill="1" applyBorder="1" applyAlignment="1">
      <alignment horizontal="right" vertical="center" wrapText="1"/>
    </xf>
    <xf numFmtId="5" fontId="15" fillId="0" borderId="4" xfId="0" applyNumberFormat="1" applyFont="1" applyFill="1" applyBorder="1" applyAlignment="1">
      <alignment vertical="center"/>
    </xf>
    <xf numFmtId="0" fontId="15" fillId="0" borderId="0" xfId="0" applyFont="1" applyFill="1" applyAlignment="1">
      <alignment vertical="center"/>
    </xf>
    <xf numFmtId="0" fontId="16" fillId="0" borderId="1" xfId="0" applyFont="1" applyFill="1" applyBorder="1" applyAlignment="1">
      <alignment horizontal="center" vertical="center" wrapText="1"/>
    </xf>
    <xf numFmtId="5" fontId="16" fillId="0" borderId="4" xfId="0" applyNumberFormat="1" applyFont="1" applyFill="1" applyBorder="1" applyAlignment="1">
      <alignment vertical="center"/>
    </xf>
    <xf numFmtId="0" fontId="16" fillId="0" borderId="1" xfId="0" applyFont="1" applyFill="1" applyBorder="1" applyAlignment="1">
      <alignment vertical="center"/>
    </xf>
    <xf numFmtId="165" fontId="5" fillId="0" borderId="35" xfId="5" applyNumberFormat="1" applyFont="1" applyFill="1" applyBorder="1" applyAlignment="1">
      <alignment horizontal="right" wrapText="1"/>
    </xf>
    <xf numFmtId="0" fontId="5" fillId="0" borderId="47" xfId="5" applyFont="1" applyFill="1" applyBorder="1" applyAlignment="1">
      <alignment horizontal="left" vertical="top" wrapText="1"/>
    </xf>
    <xf numFmtId="165" fontId="5" fillId="0" borderId="47" xfId="5" applyNumberFormat="1" applyFont="1" applyFill="1" applyBorder="1" applyAlignment="1">
      <alignment horizontal="right" wrapText="1"/>
    </xf>
    <xf numFmtId="0" fontId="5" fillId="0" borderId="21" xfId="0" applyFont="1" applyFill="1" applyBorder="1" applyAlignment="1">
      <alignment horizontal="left" vertical="top" wrapText="1"/>
    </xf>
    <xf numFmtId="0" fontId="5" fillId="0" borderId="56" xfId="0" applyFont="1" applyFill="1" applyBorder="1" applyAlignment="1">
      <alignment horizontal="left" vertical="top" wrapText="1"/>
    </xf>
    <xf numFmtId="165" fontId="5" fillId="0" borderId="8" xfId="29" applyNumberFormat="1" applyFont="1" applyBorder="1" applyAlignment="1"/>
    <xf numFmtId="165" fontId="5" fillId="0" borderId="47" xfId="29" applyNumberFormat="1" applyFont="1" applyBorder="1" applyAlignment="1"/>
    <xf numFmtId="165" fontId="5" fillId="0" borderId="47" xfId="0" applyNumberFormat="1" applyFont="1" applyBorder="1" applyAlignment="1"/>
    <xf numFmtId="10" fontId="5" fillId="0" borderId="47" xfId="0" applyNumberFormat="1" applyFont="1" applyBorder="1" applyAlignment="1"/>
    <xf numFmtId="165" fontId="5" fillId="0" borderId="47" xfId="0" applyNumberFormat="1" applyFont="1" applyBorder="1" applyAlignment="1">
      <alignment wrapText="1"/>
    </xf>
    <xf numFmtId="165" fontId="5" fillId="0" borderId="55" xfId="29" applyNumberFormat="1" applyFont="1" applyBorder="1" applyAlignment="1"/>
    <xf numFmtId="165" fontId="5" fillId="0" borderId="46" xfId="0" applyNumberFormat="1" applyFont="1" applyBorder="1" applyAlignment="1">
      <alignment wrapText="1"/>
    </xf>
    <xf numFmtId="165" fontId="5" fillId="0" borderId="21" xfId="0" applyNumberFormat="1" applyFont="1" applyBorder="1" applyAlignment="1"/>
    <xf numFmtId="165" fontId="5" fillId="0" borderId="1" xfId="29" applyNumberFormat="1" applyFont="1" applyBorder="1" applyAlignment="1"/>
    <xf numFmtId="165" fontId="5" fillId="0" borderId="16" xfId="0" applyNumberFormat="1" applyFont="1" applyBorder="1" applyAlignment="1"/>
    <xf numFmtId="165" fontId="5" fillId="0" borderId="11" xfId="29" applyNumberFormat="1" applyFont="1" applyBorder="1" applyAlignment="1"/>
    <xf numFmtId="0" fontId="5" fillId="0" borderId="56" xfId="5" applyFont="1" applyFill="1" applyBorder="1" applyAlignment="1">
      <alignment horizontal="left" vertical="top"/>
    </xf>
    <xf numFmtId="0" fontId="5" fillId="0" borderId="48" xfId="0" applyFont="1" applyFill="1" applyBorder="1" applyAlignment="1">
      <alignment horizontal="left" vertical="top" wrapText="1"/>
    </xf>
    <xf numFmtId="165" fontId="5" fillId="0" borderId="58" xfId="5" applyNumberFormat="1" applyFont="1" applyFill="1" applyBorder="1" applyAlignment="1">
      <alignment horizontal="right" wrapText="1"/>
    </xf>
    <xf numFmtId="165" fontId="5" fillId="0" borderId="48" xfId="5" applyNumberFormat="1" applyFont="1" applyFill="1" applyBorder="1" applyAlignment="1">
      <alignment horizontal="right" wrapText="1"/>
    </xf>
    <xf numFmtId="0" fontId="5" fillId="0" borderId="58" xfId="0" applyFont="1" applyBorder="1"/>
    <xf numFmtId="0" fontId="5" fillId="0" borderId="56" xfId="0" applyFont="1" applyBorder="1" applyAlignment="1">
      <alignment horizontal="right"/>
    </xf>
    <xf numFmtId="0" fontId="5" fillId="0" borderId="58" xfId="0" applyFont="1" applyBorder="1" applyAlignment="1">
      <alignment horizontal="right"/>
    </xf>
    <xf numFmtId="0" fontId="5" fillId="0" borderId="48" xfId="0" applyFont="1" applyBorder="1" applyAlignment="1">
      <alignment horizontal="right"/>
    </xf>
    <xf numFmtId="3" fontId="5" fillId="0" borderId="42" xfId="5" applyNumberFormat="1" applyFont="1" applyFill="1" applyBorder="1" applyAlignment="1">
      <alignment horizontal="right" wrapText="1"/>
    </xf>
    <xf numFmtId="3" fontId="5" fillId="0" borderId="2" xfId="5" applyNumberFormat="1" applyFont="1" applyFill="1" applyBorder="1" applyAlignment="1">
      <alignment horizontal="right" wrapText="1"/>
    </xf>
    <xf numFmtId="3" fontId="5" fillId="0" borderId="8" xfId="5" applyNumberFormat="1" applyFont="1" applyFill="1" applyBorder="1" applyAlignment="1">
      <alignment horizontal="right" wrapText="1"/>
    </xf>
    <xf numFmtId="3" fontId="5" fillId="0" borderId="32" xfId="5" applyNumberFormat="1" applyFont="1" applyFill="1" applyBorder="1" applyAlignment="1">
      <alignment horizontal="right" wrapText="1"/>
    </xf>
    <xf numFmtId="3" fontId="5" fillId="0" borderId="16" xfId="5" applyNumberFormat="1" applyFont="1" applyFill="1" applyBorder="1" applyAlignment="1">
      <alignment horizontal="right" wrapText="1"/>
    </xf>
    <xf numFmtId="3" fontId="5" fillId="0" borderId="29" xfId="5" applyNumberFormat="1" applyFont="1" applyFill="1" applyBorder="1" applyAlignment="1">
      <alignment horizontal="right" wrapText="1"/>
    </xf>
    <xf numFmtId="167" fontId="5" fillId="0" borderId="41" xfId="28" applyNumberFormat="1" applyFont="1" applyFill="1" applyBorder="1" applyAlignment="1">
      <alignment horizontal="right" vertical="center"/>
    </xf>
    <xf numFmtId="167" fontId="9" fillId="0" borderId="40" xfId="28" applyNumberFormat="1" applyFont="1" applyBorder="1" applyAlignment="1">
      <alignment horizontal="right" vertical="center"/>
    </xf>
    <xf numFmtId="165" fontId="5" fillId="0" borderId="59" xfId="5" applyNumberFormat="1" applyFont="1" applyFill="1" applyBorder="1" applyAlignment="1">
      <alignment horizontal="right" wrapText="1"/>
    </xf>
    <xf numFmtId="167" fontId="5" fillId="0" borderId="32" xfId="28" applyNumberFormat="1" applyFont="1" applyFill="1" applyBorder="1" applyAlignment="1">
      <alignment horizontal="right" vertical="center"/>
    </xf>
    <xf numFmtId="167" fontId="5" fillId="0" borderId="1" xfId="28" applyNumberFormat="1" applyFont="1" applyFill="1" applyBorder="1" applyAlignment="1">
      <alignment horizontal="right" vertical="center"/>
    </xf>
    <xf numFmtId="167" fontId="5" fillId="0" borderId="5" xfId="28" applyNumberFormat="1" applyFont="1" applyFill="1" applyBorder="1" applyAlignment="1">
      <alignment horizontal="right" vertical="center"/>
    </xf>
    <xf numFmtId="167" fontId="9" fillId="0" borderId="5" xfId="28" applyNumberFormat="1" applyFont="1" applyBorder="1" applyAlignment="1">
      <alignment horizontal="right" vertical="center"/>
    </xf>
    <xf numFmtId="165" fontId="5" fillId="0" borderId="33" xfId="5" applyNumberFormat="1" applyFont="1" applyFill="1" applyBorder="1" applyAlignment="1">
      <alignment horizontal="right" wrapText="1"/>
    </xf>
    <xf numFmtId="0" fontId="5" fillId="0" borderId="14" xfId="5" applyFont="1" applyBorder="1" applyAlignment="1">
      <alignment horizontal="right" wrapText="1"/>
    </xf>
    <xf numFmtId="3" fontId="5" fillId="3" borderId="54" xfId="0" applyNumberFormat="1" applyFont="1" applyFill="1" applyBorder="1" applyAlignment="1">
      <alignment horizontal="right" wrapText="1"/>
    </xf>
    <xf numFmtId="3" fontId="5" fillId="3" borderId="58" xfId="0" applyNumberFormat="1" applyFont="1" applyFill="1" applyBorder="1" applyAlignment="1">
      <alignment horizontal="right" wrapText="1"/>
    </xf>
    <xf numFmtId="165" fontId="5" fillId="3" borderId="48" xfId="0" applyNumberFormat="1" applyFont="1" applyFill="1" applyBorder="1" applyAlignment="1">
      <alignment horizontal="right" wrapText="1"/>
    </xf>
    <xf numFmtId="1" fontId="5" fillId="0" borderId="10" xfId="0" applyNumberFormat="1" applyFont="1" applyFill="1" applyBorder="1" applyAlignment="1">
      <alignment horizontal="right" wrapText="1"/>
    </xf>
    <xf numFmtId="10" fontId="5" fillId="0" borderId="48" xfId="0" applyNumberFormat="1" applyFont="1" applyBorder="1" applyAlignment="1"/>
    <xf numFmtId="165" fontId="5" fillId="3" borderId="11" xfId="0" applyNumberFormat="1" applyFont="1" applyFill="1" applyBorder="1" applyAlignment="1">
      <alignment horizontal="right"/>
    </xf>
    <xf numFmtId="165" fontId="5" fillId="0" borderId="48" xfId="0" applyNumberFormat="1" applyFont="1" applyBorder="1" applyAlignment="1">
      <alignment wrapText="1"/>
    </xf>
    <xf numFmtId="0" fontId="5" fillId="0" borderId="54" xfId="0" applyFont="1" applyBorder="1" applyAlignment="1">
      <alignment horizontal="right"/>
    </xf>
    <xf numFmtId="165" fontId="5" fillId="3" borderId="48" xfId="0" applyNumberFormat="1" applyFont="1" applyFill="1" applyBorder="1" applyAlignment="1">
      <alignment horizontal="right"/>
    </xf>
    <xf numFmtId="165" fontId="5" fillId="0" borderId="54" xfId="5" applyNumberFormat="1" applyFont="1" applyFill="1" applyBorder="1" applyAlignment="1">
      <alignment horizontal="right" wrapText="1"/>
    </xf>
    <xf numFmtId="0" fontId="5" fillId="0" borderId="13" xfId="5" applyFont="1" applyBorder="1" applyAlignment="1">
      <alignment horizontal="right"/>
    </xf>
    <xf numFmtId="0" fontId="5" fillId="0" borderId="9" xfId="5" applyFont="1" applyBorder="1" applyAlignment="1">
      <alignment horizontal="right"/>
    </xf>
    <xf numFmtId="0" fontId="5" fillId="0" borderId="58" xfId="5" applyFont="1" applyBorder="1" applyAlignment="1">
      <alignment horizontal="right"/>
    </xf>
    <xf numFmtId="0" fontId="5" fillId="0" borderId="48" xfId="5" applyFont="1" applyBorder="1" applyAlignment="1">
      <alignment horizontal="right"/>
    </xf>
    <xf numFmtId="3" fontId="0" fillId="0" borderId="0" xfId="0" applyNumberFormat="1"/>
    <xf numFmtId="165" fontId="5" fillId="0" borderId="32" xfId="5" applyNumberFormat="1" applyFont="1" applyFill="1" applyBorder="1" applyAlignment="1">
      <alignment horizontal="right"/>
    </xf>
    <xf numFmtId="3" fontId="5" fillId="0" borderId="28" xfId="0" applyNumberFormat="1" applyFont="1" applyBorder="1" applyAlignment="1">
      <alignment horizontal="right"/>
    </xf>
    <xf numFmtId="10" fontId="5" fillId="0" borderId="29" xfId="0" applyNumberFormat="1" applyFont="1" applyBorder="1" applyAlignment="1"/>
    <xf numFmtId="3" fontId="5" fillId="0" borderId="2" xfId="0" applyNumberFormat="1" applyFont="1" applyBorder="1" applyAlignment="1">
      <alignment horizontal="right"/>
    </xf>
    <xf numFmtId="10" fontId="5" fillId="0" borderId="7" xfId="0" applyNumberFormat="1" applyFont="1" applyBorder="1" applyAlignment="1"/>
    <xf numFmtId="165" fontId="5" fillId="3" borderId="48" xfId="29" applyNumberFormat="1" applyFont="1" applyFill="1" applyBorder="1" applyAlignment="1">
      <alignment horizontal="right" wrapText="1"/>
    </xf>
    <xf numFmtId="1" fontId="5" fillId="0" borderId="54" xfId="0" applyNumberFormat="1" applyFont="1" applyFill="1" applyBorder="1" applyAlignment="1">
      <alignment horizontal="right"/>
    </xf>
    <xf numFmtId="3" fontId="5" fillId="0" borderId="57" xfId="5" applyNumberFormat="1" applyFont="1" applyFill="1" applyBorder="1" applyAlignment="1">
      <alignment horizontal="right"/>
    </xf>
    <xf numFmtId="3" fontId="5" fillId="0" borderId="4" xfId="5" applyNumberFormat="1" applyFont="1" applyFill="1" applyBorder="1" applyAlignment="1">
      <alignment horizontal="right"/>
    </xf>
    <xf numFmtId="3" fontId="5" fillId="0" borderId="27" xfId="5" applyNumberFormat="1" applyFont="1" applyFill="1" applyBorder="1" applyAlignment="1">
      <alignment horizontal="right"/>
    </xf>
    <xf numFmtId="3" fontId="5" fillId="0" borderId="23" xfId="5" applyNumberFormat="1" applyFont="1" applyFill="1" applyBorder="1" applyAlignment="1">
      <alignment horizontal="right"/>
    </xf>
    <xf numFmtId="3" fontId="5" fillId="0" borderId="31" xfId="0" applyNumberFormat="1" applyFont="1" applyBorder="1" applyAlignment="1">
      <alignment horizontal="right"/>
    </xf>
    <xf numFmtId="3" fontId="5" fillId="0" borderId="6" xfId="0" applyNumberFormat="1" applyFont="1" applyBorder="1" applyAlignment="1">
      <alignment horizontal="right"/>
    </xf>
    <xf numFmtId="0" fontId="5" fillId="0" borderId="6" xfId="0" applyFont="1" applyBorder="1" applyAlignment="1">
      <alignment horizontal="right"/>
    </xf>
    <xf numFmtId="0" fontId="5" fillId="0" borderId="15" xfId="0" applyFont="1" applyFill="1" applyBorder="1" applyAlignment="1">
      <alignment horizontal="right"/>
    </xf>
    <xf numFmtId="3" fontId="5" fillId="0" borderId="13" xfId="0" applyNumberFormat="1" applyFont="1" applyFill="1" applyBorder="1" applyAlignment="1">
      <alignment horizontal="right"/>
    </xf>
    <xf numFmtId="10" fontId="5" fillId="0" borderId="14" xfId="0" applyNumberFormat="1" applyFont="1" applyFill="1" applyBorder="1" applyAlignment="1"/>
    <xf numFmtId="165" fontId="5" fillId="0" borderId="39" xfId="0" applyNumberFormat="1" applyFont="1" applyBorder="1" applyAlignment="1">
      <alignment horizontal="right" wrapText="1"/>
    </xf>
    <xf numFmtId="0" fontId="5" fillId="0" borderId="60" xfId="0" applyFont="1" applyBorder="1" applyAlignment="1"/>
    <xf numFmtId="0" fontId="5" fillId="0" borderId="38" xfId="0" applyFont="1" applyBorder="1" applyAlignment="1"/>
    <xf numFmtId="0" fontId="5" fillId="0" borderId="16" xfId="5" applyFont="1" applyBorder="1" applyAlignment="1">
      <alignment horizontal="right"/>
    </xf>
    <xf numFmtId="0" fontId="5" fillId="0" borderId="54" xfId="0" applyFont="1" applyBorder="1"/>
    <xf numFmtId="165" fontId="5" fillId="0" borderId="9" xfId="5" applyNumberFormat="1" applyFont="1" applyBorder="1" applyAlignment="1">
      <alignment horizontal="right"/>
    </xf>
    <xf numFmtId="0" fontId="5" fillId="0" borderId="55" xfId="0" applyFont="1" applyBorder="1"/>
    <xf numFmtId="0" fontId="5" fillId="0" borderId="21" xfId="0" applyFont="1" applyBorder="1"/>
    <xf numFmtId="3" fontId="5" fillId="0" borderId="40" xfId="0" applyNumberFormat="1" applyFont="1" applyFill="1" applyBorder="1" applyAlignment="1">
      <alignment horizontal="right" wrapText="1"/>
    </xf>
    <xf numFmtId="165" fontId="5" fillId="0" borderId="40" xfId="5" applyNumberFormat="1" applyFont="1" applyFill="1" applyBorder="1" applyAlignment="1">
      <alignment horizontal="right" vertical="center" wrapText="1"/>
    </xf>
    <xf numFmtId="165" fontId="5" fillId="0" borderId="59" xfId="5" applyNumberFormat="1" applyFont="1" applyFill="1" applyBorder="1" applyAlignment="1">
      <alignment horizontal="right" vertical="center" wrapText="1"/>
    </xf>
    <xf numFmtId="166" fontId="5" fillId="0" borderId="40" xfId="0" applyNumberFormat="1" applyFont="1" applyFill="1" applyBorder="1" applyAlignment="1">
      <alignment horizontal="right" wrapText="1"/>
    </xf>
    <xf numFmtId="3" fontId="5" fillId="0" borderId="40" xfId="1" applyNumberFormat="1" applyFont="1" applyFill="1" applyBorder="1" applyAlignment="1">
      <alignment horizontal="right" wrapText="1"/>
    </xf>
    <xf numFmtId="3" fontId="9" fillId="0" borderId="40" xfId="3" applyNumberFormat="1" applyFont="1" applyFill="1" applyBorder="1" applyAlignment="1">
      <alignment horizontal="right" wrapText="1"/>
    </xf>
    <xf numFmtId="0" fontId="5" fillId="0" borderId="0" xfId="0" applyFont="1" applyFill="1" applyBorder="1" applyAlignment="1">
      <alignment horizontal="left" vertical="top"/>
    </xf>
    <xf numFmtId="0" fontId="5" fillId="0" borderId="0" xfId="0" applyFont="1" applyAlignment="1">
      <alignment horizontal="left" vertical="top"/>
    </xf>
    <xf numFmtId="0" fontId="13" fillId="0" borderId="0" xfId="0" applyFont="1" applyAlignment="1">
      <alignment vertical="top"/>
    </xf>
    <xf numFmtId="0" fontId="5" fillId="0" borderId="0" xfId="0" applyFont="1" applyAlignment="1">
      <alignment wrapText="1"/>
    </xf>
    <xf numFmtId="0" fontId="5" fillId="0" borderId="0" xfId="0" applyFont="1" applyAlignment="1">
      <alignment vertical="top"/>
    </xf>
    <xf numFmtId="0" fontId="5" fillId="0" borderId="0" xfId="0" applyFont="1" applyAlignment="1">
      <alignment horizontal="left" vertical="top" wrapText="1"/>
    </xf>
    <xf numFmtId="165" fontId="5" fillId="0" borderId="41" xfId="5" applyNumberFormat="1" applyFont="1" applyFill="1" applyBorder="1" applyAlignment="1">
      <alignment horizontal="right" wrapText="1"/>
    </xf>
    <xf numFmtId="165" fontId="5" fillId="0" borderId="61" xfId="5" applyNumberFormat="1" applyFont="1" applyFill="1" applyBorder="1" applyAlignment="1">
      <alignment horizontal="right" wrapText="1"/>
    </xf>
    <xf numFmtId="165" fontId="5" fillId="0" borderId="62" xfId="5" applyNumberFormat="1" applyFont="1" applyFill="1" applyBorder="1" applyAlignment="1">
      <alignment horizontal="right" wrapText="1"/>
    </xf>
    <xf numFmtId="165" fontId="5" fillId="0" borderId="63" xfId="5" applyNumberFormat="1" applyFont="1" applyFill="1" applyBorder="1" applyAlignment="1">
      <alignment horizontal="right" wrapText="1"/>
    </xf>
    <xf numFmtId="165" fontId="5" fillId="0" borderId="44" xfId="0" applyNumberFormat="1" applyFont="1" applyBorder="1" applyAlignment="1"/>
    <xf numFmtId="165" fontId="5" fillId="0" borderId="45" xfId="0" applyNumberFormat="1" applyFont="1" applyBorder="1" applyAlignment="1"/>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3" fontId="5" fillId="0" borderId="0" xfId="0" applyNumberFormat="1" applyFont="1" applyFill="1" applyBorder="1" applyAlignment="1">
      <alignment horizontal="right" wrapText="1"/>
    </xf>
    <xf numFmtId="165" fontId="6" fillId="0" borderId="33" xfId="29" applyNumberFormat="1" applyFont="1" applyBorder="1" applyAlignment="1">
      <alignment horizontal="right" vertical="center"/>
    </xf>
    <xf numFmtId="165" fontId="6" fillId="0" borderId="20" xfId="29" applyNumberFormat="1" applyFont="1" applyBorder="1" applyAlignment="1">
      <alignment horizontal="right" vertical="center"/>
    </xf>
    <xf numFmtId="0" fontId="6" fillId="0" borderId="33" xfId="5" applyFont="1" applyFill="1" applyBorder="1" applyAlignment="1">
      <alignment horizontal="right" vertical="center"/>
    </xf>
    <xf numFmtId="0" fontId="6" fillId="0" borderId="20" xfId="5" applyFont="1" applyFill="1" applyBorder="1" applyAlignment="1">
      <alignment horizontal="right" vertical="center"/>
    </xf>
    <xf numFmtId="3" fontId="5" fillId="0" borderId="20" xfId="0" applyNumberFormat="1" applyFont="1" applyFill="1" applyBorder="1" applyAlignment="1">
      <alignment horizontal="right" wrapText="1"/>
    </xf>
    <xf numFmtId="3" fontId="5" fillId="0" borderId="33" xfId="0" applyNumberFormat="1" applyFont="1" applyFill="1" applyBorder="1" applyAlignment="1">
      <alignment horizontal="right" wrapText="1"/>
    </xf>
    <xf numFmtId="166" fontId="5" fillId="0" borderId="43" xfId="1" applyNumberFormat="1" applyFont="1" applyFill="1" applyBorder="1" applyAlignment="1">
      <alignment horizontal="right" wrapText="1"/>
    </xf>
    <xf numFmtId="166" fontId="5" fillId="0" borderId="3" xfId="1" applyNumberFormat="1" applyFont="1" applyFill="1" applyBorder="1" applyAlignment="1">
      <alignment horizontal="right" wrapText="1"/>
    </xf>
    <xf numFmtId="164" fontId="5" fillId="0" borderId="43" xfId="0" applyNumberFormat="1" applyFont="1" applyFill="1" applyBorder="1" applyAlignment="1">
      <alignment horizontal="right" wrapText="1"/>
    </xf>
    <xf numFmtId="165" fontId="5" fillId="0" borderId="20" xfId="0" applyNumberFormat="1" applyFont="1" applyFill="1" applyBorder="1" applyAlignment="1">
      <alignment horizontal="right" wrapText="1"/>
    </xf>
    <xf numFmtId="165" fontId="5" fillId="0" borderId="33" xfId="0" applyNumberFormat="1" applyFont="1" applyFill="1" applyBorder="1" applyAlignment="1">
      <alignment horizontal="right" wrapText="1"/>
    </xf>
    <xf numFmtId="165" fontId="5" fillId="0" borderId="43" xfId="0" applyNumberFormat="1" applyFont="1" applyFill="1" applyBorder="1" applyAlignment="1">
      <alignment horizontal="right" wrapText="1"/>
    </xf>
    <xf numFmtId="165" fontId="5" fillId="0" borderId="3" xfId="0" applyNumberFormat="1" applyFont="1" applyFill="1" applyBorder="1" applyAlignment="1">
      <alignment horizontal="right" wrapText="1"/>
    </xf>
    <xf numFmtId="3" fontId="5" fillId="0" borderId="64" xfId="0" applyNumberFormat="1" applyFont="1" applyFill="1" applyBorder="1" applyAlignment="1">
      <alignment horizontal="right" wrapText="1"/>
    </xf>
    <xf numFmtId="165" fontId="5" fillId="0" borderId="10" xfId="0" applyNumberFormat="1" applyFont="1" applyFill="1" applyBorder="1" applyAlignment="1">
      <alignment horizontal="right" wrapText="1"/>
    </xf>
    <xf numFmtId="165" fontId="5" fillId="0" borderId="11" xfId="0" applyNumberFormat="1" applyFont="1" applyFill="1" applyBorder="1" applyAlignment="1">
      <alignment horizontal="right" wrapText="1"/>
    </xf>
    <xf numFmtId="3" fontId="5" fillId="0" borderId="59" xfId="0" applyNumberFormat="1" applyFont="1" applyFill="1" applyBorder="1" applyAlignment="1">
      <alignment horizontal="right" wrapText="1"/>
    </xf>
    <xf numFmtId="3" fontId="5" fillId="0" borderId="9" xfId="0" applyNumberFormat="1" applyFont="1" applyFill="1" applyBorder="1" applyAlignment="1">
      <alignment horizontal="right" wrapText="1"/>
    </xf>
    <xf numFmtId="166" fontId="5" fillId="0" borderId="64" xfId="0" applyNumberFormat="1" applyFont="1" applyFill="1" applyBorder="1" applyAlignment="1">
      <alignment horizontal="right" wrapText="1"/>
    </xf>
    <xf numFmtId="166" fontId="5" fillId="0" borderId="10" xfId="0" applyNumberFormat="1" applyFont="1" applyFill="1" applyBorder="1" applyAlignment="1">
      <alignment horizontal="right" wrapText="1"/>
    </xf>
    <xf numFmtId="166" fontId="5" fillId="0" borderId="10" xfId="1" applyNumberFormat="1" applyFont="1" applyFill="1" applyBorder="1" applyAlignment="1">
      <alignment horizontal="right" wrapText="1"/>
    </xf>
    <xf numFmtId="166" fontId="5" fillId="0" borderId="36" xfId="0" applyNumberFormat="1" applyFont="1" applyFill="1" applyBorder="1" applyAlignment="1">
      <alignment horizontal="right" wrapText="1"/>
    </xf>
    <xf numFmtId="164" fontId="5" fillId="0" borderId="11" xfId="0" applyNumberFormat="1" applyFont="1" applyFill="1" applyBorder="1" applyAlignment="1">
      <alignment horizontal="right" wrapText="1"/>
    </xf>
    <xf numFmtId="165" fontId="5" fillId="0" borderId="9" xfId="0" applyNumberFormat="1" applyFont="1" applyFill="1" applyBorder="1" applyAlignment="1">
      <alignment horizontal="right" wrapText="1"/>
    </xf>
    <xf numFmtId="0" fontId="8" fillId="0" borderId="0" xfId="0" applyFont="1" applyAlignment="1">
      <alignment horizontal="left"/>
    </xf>
    <xf numFmtId="38" fontId="7" fillId="5" borderId="16" xfId="5" applyNumberFormat="1" applyFont="1" applyFill="1" applyBorder="1" applyAlignment="1">
      <alignment horizontal="center" wrapText="1"/>
    </xf>
    <xf numFmtId="38" fontId="7" fillId="5" borderId="8" xfId="0" applyNumberFormat="1" applyFont="1" applyFill="1" applyBorder="1" applyAlignment="1">
      <alignment horizontal="center" wrapText="1"/>
    </xf>
    <xf numFmtId="38" fontId="7" fillId="5" borderId="16" xfId="0" applyNumberFormat="1" applyFont="1" applyFill="1" applyBorder="1" applyAlignment="1">
      <alignment horizontal="center" wrapText="1"/>
    </xf>
    <xf numFmtId="38" fontId="7" fillId="5" borderId="34" xfId="0" applyNumberFormat="1" applyFont="1" applyFill="1" applyBorder="1" applyAlignment="1">
      <alignment horizontal="center" wrapText="1"/>
    </xf>
    <xf numFmtId="0" fontId="16" fillId="5" borderId="10"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51"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0" borderId="2" xfId="0" applyFont="1" applyFill="1" applyBorder="1" applyAlignment="1">
      <alignment vertical="center"/>
    </xf>
    <xf numFmtId="0" fontId="15" fillId="0" borderId="1" xfId="0" applyFont="1" applyFill="1" applyBorder="1" applyAlignment="1">
      <alignment horizontal="right" vertical="center" wrapText="1"/>
    </xf>
    <xf numFmtId="5" fontId="15" fillId="0" borderId="0" xfId="0" applyNumberFormat="1" applyFont="1"/>
    <xf numFmtId="38" fontId="7" fillId="5" borderId="20" xfId="0" applyNumberFormat="1" applyFont="1" applyFill="1" applyBorder="1" applyAlignment="1">
      <alignment horizontal="center" wrapText="1"/>
    </xf>
    <xf numFmtId="0" fontId="16" fillId="5" borderId="4" xfId="0" applyFont="1" applyFill="1" applyBorder="1" applyAlignment="1">
      <alignment vertical="center"/>
    </xf>
    <xf numFmtId="0" fontId="16" fillId="5" borderId="1" xfId="0" applyFont="1" applyFill="1" applyBorder="1" applyAlignment="1">
      <alignment vertical="center"/>
    </xf>
    <xf numFmtId="0" fontId="16" fillId="5" borderId="10"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16" fillId="5" borderId="51"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1" fillId="0" borderId="0" xfId="5" applyFont="1" applyFill="1" applyAlignment="1">
      <alignment vertical="center"/>
    </xf>
    <xf numFmtId="38" fontId="7" fillId="2" borderId="13" xfId="5" applyNumberFormat="1" applyFont="1" applyFill="1" applyBorder="1" applyAlignment="1">
      <alignment horizontal="center" wrapText="1"/>
    </xf>
    <xf numFmtId="38" fontId="7" fillId="2" borderId="9" xfId="5" applyNumberFormat="1" applyFont="1" applyFill="1" applyBorder="1" applyAlignment="1">
      <alignment horizontal="center" wrapText="1"/>
    </xf>
    <xf numFmtId="38" fontId="7" fillId="2" borderId="59" xfId="5" applyNumberFormat="1" applyFont="1" applyFill="1" applyBorder="1" applyAlignment="1">
      <alignment horizontal="center" wrapText="1"/>
    </xf>
    <xf numFmtId="38" fontId="7" fillId="2" borderId="15" xfId="5" applyNumberFormat="1" applyFont="1" applyFill="1" applyBorder="1" applyAlignment="1">
      <alignment horizontal="center" wrapText="1"/>
    </xf>
    <xf numFmtId="38" fontId="7" fillId="2" borderId="14" xfId="5" applyNumberFormat="1" applyFont="1" applyFill="1" applyBorder="1" applyAlignment="1">
      <alignment horizontal="center" wrapText="1"/>
    </xf>
    <xf numFmtId="38" fontId="7" fillId="2" borderId="23" xfId="5" applyNumberFormat="1" applyFont="1" applyFill="1" applyBorder="1" applyAlignment="1">
      <alignment horizontal="center" wrapText="1"/>
    </xf>
    <xf numFmtId="38" fontId="11" fillId="4" borderId="16" xfId="0" applyNumberFormat="1" applyFont="1" applyFill="1" applyBorder="1" applyAlignment="1">
      <alignment horizontal="left" vertical="top"/>
    </xf>
    <xf numFmtId="38" fontId="11" fillId="4" borderId="24" xfId="0" applyNumberFormat="1" applyFont="1" applyFill="1" applyBorder="1" applyAlignment="1">
      <alignment horizontal="left" vertical="top"/>
    </xf>
    <xf numFmtId="38" fontId="11" fillId="4" borderId="25" xfId="0" applyNumberFormat="1" applyFont="1" applyFill="1" applyBorder="1" applyAlignment="1">
      <alignment horizontal="left" vertical="top"/>
    </xf>
    <xf numFmtId="0" fontId="11" fillId="4" borderId="3" xfId="5" applyFont="1" applyFill="1" applyBorder="1" applyAlignment="1">
      <alignment horizontal="left" vertical="center"/>
    </xf>
    <xf numFmtId="0" fontId="8" fillId="0" borderId="0" xfId="0" applyFont="1" applyAlignment="1">
      <alignment horizontal="left" vertical="top" wrapText="1"/>
    </xf>
    <xf numFmtId="0" fontId="11" fillId="4" borderId="0" xfId="5" applyFont="1" applyFill="1" applyAlignment="1">
      <alignment horizontal="left" vertical="center"/>
    </xf>
  </cellXfs>
  <cellStyles count="30">
    <cellStyle name="Comma" xfId="28" builtinId="3"/>
    <cellStyle name="Comma 2" xfId="7"/>
    <cellStyle name="Comma 2 2" xfId="15"/>
    <cellStyle name="Comma 2 2 2" xfId="26"/>
    <cellStyle name="Comma 2 3" xfId="20"/>
    <cellStyle name="Normal" xfId="0" builtinId="0"/>
    <cellStyle name="Normal 2" xfId="3"/>
    <cellStyle name="Normal 2 2" xfId="5"/>
    <cellStyle name="Normal 2 3" xfId="12"/>
    <cellStyle name="Normal 3" xfId="2"/>
    <cellStyle name="Normal 3 2" xfId="4"/>
    <cellStyle name="Normal 3 2 2" xfId="13"/>
    <cellStyle name="Normal 3 2 2 2" xfId="24"/>
    <cellStyle name="Normal 3 2 3" xfId="18"/>
    <cellStyle name="Normal 3 3" xfId="11"/>
    <cellStyle name="Normal 3 3 2" xfId="23"/>
    <cellStyle name="Normal 3 4" xfId="9"/>
    <cellStyle name="Normal 3 4 2" xfId="22"/>
    <cellStyle name="Normal 3 5" xfId="17"/>
    <cellStyle name="Normal 4" xfId="6"/>
    <cellStyle name="Normal 4 2" xfId="14"/>
    <cellStyle name="Normal 4 2 2" xfId="25"/>
    <cellStyle name="Normal 4 3" xfId="19"/>
    <cellStyle name="Normal 5" xfId="10"/>
    <cellStyle name="Normal_Section A Appendix" xfId="1"/>
    <cellStyle name="Percent" xfId="29" builtinId="5"/>
    <cellStyle name="Percent 2" xfId="8"/>
    <cellStyle name="Percent 2 2" xfId="16"/>
    <cellStyle name="Percent 2 2 2" xfId="27"/>
    <cellStyle name="Percent 2 3" xfId="21"/>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7"/>
  <sheetViews>
    <sheetView tabSelected="1" zoomScaleNormal="100" workbookViewId="0">
      <pane xSplit="3" ySplit="2" topLeftCell="D24" activePane="bottomRight" state="frozen"/>
      <selection pane="topRight" activeCell="D1" sqref="D1"/>
      <selection pane="bottomLeft" activeCell="A3" sqref="A3"/>
      <selection pane="bottomRight" activeCell="A47" sqref="A47"/>
    </sheetView>
  </sheetViews>
  <sheetFormatPr defaultRowHeight="12.75"/>
  <cols>
    <col min="1" max="1" width="12.28515625" style="1" customWidth="1"/>
    <col min="2" max="2" width="36.5703125" bestFit="1" customWidth="1"/>
    <col min="3" max="3" width="19.85546875" customWidth="1"/>
    <col min="4" max="14" width="11" customWidth="1"/>
    <col min="15" max="22" width="12" customWidth="1"/>
    <col min="23" max="26" width="12" style="14" customWidth="1"/>
  </cols>
  <sheetData>
    <row r="1" spans="1:31" s="17" customFormat="1" ht="18" customHeight="1">
      <c r="A1" s="399" t="s">
        <v>166</v>
      </c>
      <c r="B1" s="400"/>
      <c r="C1" s="400"/>
      <c r="D1" s="400"/>
      <c r="E1" s="400"/>
      <c r="F1" s="400"/>
      <c r="G1" s="400"/>
      <c r="H1" s="400"/>
      <c r="I1" s="400"/>
      <c r="J1" s="400"/>
      <c r="K1" s="401"/>
      <c r="L1" s="39"/>
      <c r="M1" s="39"/>
      <c r="N1" s="39"/>
      <c r="O1" s="39"/>
      <c r="P1" s="39"/>
      <c r="Q1" s="39"/>
      <c r="R1" s="39"/>
      <c r="S1" s="39"/>
      <c r="T1" s="39"/>
      <c r="U1" s="39"/>
      <c r="W1" s="22"/>
      <c r="X1" s="22"/>
      <c r="Y1" s="22"/>
      <c r="Z1" s="22"/>
      <c r="AA1" s="22"/>
      <c r="AB1" s="22"/>
      <c r="AC1" s="22"/>
      <c r="AD1" s="22"/>
      <c r="AE1" s="22"/>
    </row>
    <row r="2" spans="1:31" s="17" customFormat="1" ht="13.5" thickBot="1">
      <c r="A2" s="375" t="s">
        <v>19</v>
      </c>
      <c r="B2" s="376" t="s">
        <v>29</v>
      </c>
      <c r="C2" s="376" t="s">
        <v>39</v>
      </c>
      <c r="D2" s="377" t="s">
        <v>21</v>
      </c>
      <c r="E2" s="385" t="s">
        <v>20</v>
      </c>
      <c r="F2" s="377" t="s">
        <v>37</v>
      </c>
      <c r="G2" s="377" t="s">
        <v>38</v>
      </c>
      <c r="H2" s="377" t="s">
        <v>34</v>
      </c>
      <c r="I2" s="377" t="s">
        <v>36</v>
      </c>
      <c r="J2" s="377" t="s">
        <v>66</v>
      </c>
      <c r="K2" s="377" t="s">
        <v>67</v>
      </c>
      <c r="L2" s="39"/>
      <c r="M2" s="39"/>
      <c r="N2" s="39"/>
      <c r="O2" s="39"/>
      <c r="P2" s="39"/>
      <c r="Q2" s="39"/>
      <c r="R2" s="39"/>
      <c r="S2" s="39"/>
      <c r="T2" s="39"/>
      <c r="U2" s="39"/>
      <c r="W2" s="22"/>
      <c r="X2" s="22"/>
      <c r="Y2" s="22"/>
      <c r="Z2" s="22"/>
      <c r="AA2" s="22"/>
      <c r="AB2" s="22"/>
      <c r="AC2" s="22"/>
      <c r="AD2" s="22"/>
      <c r="AE2" s="22"/>
    </row>
    <row r="3" spans="1:31" s="17" customFormat="1">
      <c r="A3" s="58" t="s">
        <v>0</v>
      </c>
      <c r="B3" s="16" t="s">
        <v>33</v>
      </c>
      <c r="C3" s="16" t="s">
        <v>114</v>
      </c>
      <c r="D3" s="53">
        <f>'Section A Appendix'!F3</f>
        <v>0.83799999999999997</v>
      </c>
      <c r="E3" s="167">
        <f>'Section A Appendix'!I3</f>
        <v>0.83099999999999996</v>
      </c>
      <c r="F3" s="53">
        <f>'Section A Appendix'!L3</f>
        <v>0.83599999999999997</v>
      </c>
      <c r="G3" s="167">
        <f>'Section A Appendix'!O3</f>
        <v>0.83399999999999996</v>
      </c>
      <c r="H3" s="53">
        <f>'Section A Appendix'!R3</f>
        <v>0.84399999999999997</v>
      </c>
      <c r="I3" s="167">
        <f>'Section A Appendix'!U3</f>
        <v>0.83899999999999997</v>
      </c>
      <c r="J3" s="53">
        <f>'Section A Appendix'!X3</f>
        <v>0.84</v>
      </c>
      <c r="K3" s="53">
        <f>'Section A Appendix'!AA3</f>
        <v>0.82899999999999996</v>
      </c>
      <c r="L3" s="39"/>
      <c r="M3" s="39"/>
      <c r="N3" s="39"/>
      <c r="O3" s="39"/>
      <c r="P3" s="39"/>
      <c r="Q3" s="39"/>
      <c r="R3" s="39"/>
      <c r="S3" s="39"/>
      <c r="T3" s="39"/>
      <c r="U3" s="39"/>
      <c r="W3" s="22"/>
      <c r="X3" s="22"/>
      <c r="Y3" s="22"/>
      <c r="Z3" s="22"/>
      <c r="AA3" s="22"/>
      <c r="AB3" s="22"/>
      <c r="AC3" s="22"/>
      <c r="AD3" s="22"/>
      <c r="AE3" s="22"/>
    </row>
    <row r="4" spans="1:31" s="17" customFormat="1">
      <c r="A4" s="23" t="s">
        <v>0</v>
      </c>
      <c r="B4" s="38" t="s">
        <v>33</v>
      </c>
      <c r="C4" s="38" t="s">
        <v>115</v>
      </c>
      <c r="D4" s="150" t="str">
        <f>'Section A Appendix'!F4</f>
        <v>n/a</v>
      </c>
      <c r="E4" s="157" t="str">
        <f>'Section A Appendix'!I4</f>
        <v>n/a</v>
      </c>
      <c r="F4" s="150" t="str">
        <f>'Section A Appendix'!L4</f>
        <v>n/a</v>
      </c>
      <c r="G4" s="157" t="str">
        <f>'Section A Appendix'!O4</f>
        <v>n/a</v>
      </c>
      <c r="H4" s="150" t="str">
        <f>'Section A Appendix'!R4</f>
        <v>n/a</v>
      </c>
      <c r="I4" s="156">
        <f>'Section A Appendix'!U4</f>
        <v>0.84</v>
      </c>
      <c r="J4" s="50">
        <f>'Section A Appendix'!X4</f>
        <v>0.84199999999999997</v>
      </c>
      <c r="K4" s="50">
        <f>'Section A Appendix'!AA4</f>
        <v>0.83</v>
      </c>
      <c r="L4" s="39"/>
      <c r="M4" s="39"/>
      <c r="N4" s="39"/>
      <c r="O4" s="39"/>
      <c r="P4" s="39"/>
      <c r="Q4" s="39"/>
      <c r="R4" s="39"/>
      <c r="S4" s="39"/>
      <c r="T4" s="39"/>
      <c r="U4" s="3"/>
    </row>
    <row r="5" spans="1:31" s="17" customFormat="1" ht="13.5" thickBot="1">
      <c r="A5" s="44" t="s">
        <v>0</v>
      </c>
      <c r="B5" s="45" t="s">
        <v>33</v>
      </c>
      <c r="C5" s="45" t="s">
        <v>127</v>
      </c>
      <c r="D5" s="358">
        <f>'Section A Appendix'!F5</f>
        <v>0.83699999999999997</v>
      </c>
      <c r="E5" s="359">
        <f>'Section A Appendix'!I5</f>
        <v>0.84399999999999997</v>
      </c>
      <c r="F5" s="358">
        <f>'Section A Appendix'!L5</f>
        <v>0.86499999999999999</v>
      </c>
      <c r="G5" s="359">
        <f>'Section A Appendix'!O5</f>
        <v>0.82299999999999995</v>
      </c>
      <c r="H5" s="358">
        <f>'Section A Appendix'!R5</f>
        <v>0.83499999999999996</v>
      </c>
      <c r="I5" s="359">
        <f>'Section A Appendix'!U5</f>
        <v>0.83099999999999996</v>
      </c>
      <c r="J5" s="358">
        <f>'Section A Appendix'!X5</f>
        <v>0.81399999999999995</v>
      </c>
      <c r="K5" s="358">
        <f>'Section A Appendix'!AA5</f>
        <v>0.81299999999999994</v>
      </c>
    </row>
    <row r="6" spans="1:31" s="17" customFormat="1">
      <c r="A6" s="42" t="s">
        <v>1</v>
      </c>
      <c r="B6" s="43" t="s">
        <v>2</v>
      </c>
      <c r="C6" s="43" t="s">
        <v>114</v>
      </c>
      <c r="D6" s="360">
        <f>'Section A Appendix'!F6</f>
        <v>4.5999999999999999E-2</v>
      </c>
      <c r="E6" s="361">
        <f>'Section A Appendix'!I6</f>
        <v>0.06</v>
      </c>
      <c r="F6" s="360">
        <f>'Section A Appendix'!L6</f>
        <v>5.0999999999999997E-2</v>
      </c>
      <c r="G6" s="361">
        <f>'Section A Appendix'!O6</f>
        <v>4.5999999999999999E-2</v>
      </c>
      <c r="H6" s="360">
        <f>'Section A Appendix'!R6</f>
        <v>5.7000000000000002E-2</v>
      </c>
      <c r="I6" s="361">
        <f>'Section A Appendix'!U6</f>
        <v>6.3E-2</v>
      </c>
      <c r="J6" s="360">
        <f>'Section A Appendix'!X6</f>
        <v>3.7999999999999999E-2</v>
      </c>
      <c r="K6" s="360">
        <f>'Section A Appendix'!AA6</f>
        <v>5.1999999999999998E-2</v>
      </c>
      <c r="L6" s="41"/>
    </row>
    <row r="7" spans="1:31" s="17" customFormat="1">
      <c r="A7" s="23" t="s">
        <v>1</v>
      </c>
      <c r="B7" s="38" t="s">
        <v>2</v>
      </c>
      <c r="C7" s="38" t="s">
        <v>115</v>
      </c>
      <c r="D7" s="150" t="str">
        <f>'Section A Appendix'!F7</f>
        <v>n/a</v>
      </c>
      <c r="E7" s="157" t="str">
        <f>'Section A Appendix'!I7</f>
        <v>n/a</v>
      </c>
      <c r="F7" s="150" t="str">
        <f>'Section A Appendix'!L7</f>
        <v>n/a</v>
      </c>
      <c r="G7" s="157" t="str">
        <f>'Section A Appendix'!O7</f>
        <v>n/a</v>
      </c>
      <c r="H7" s="150" t="str">
        <f>'Section A Appendix'!R7</f>
        <v>n/a</v>
      </c>
      <c r="I7" s="156">
        <f>'Section A Appendix'!U7</f>
        <v>6.0999999999999999E-2</v>
      </c>
      <c r="J7" s="50">
        <f>'Section A Appendix'!X7</f>
        <v>3.7999999999999999E-2</v>
      </c>
      <c r="K7" s="50">
        <f>'Section A Appendix'!AA7</f>
        <v>5.1999999999999998E-2</v>
      </c>
      <c r="L7" s="41"/>
    </row>
    <row r="8" spans="1:31" s="17" customFormat="1" ht="13.5" thickBot="1">
      <c r="A8" s="44" t="s">
        <v>1</v>
      </c>
      <c r="B8" s="45" t="s">
        <v>2</v>
      </c>
      <c r="C8" s="45" t="s">
        <v>127</v>
      </c>
      <c r="D8" s="358">
        <f>'Section A Appendix'!F8</f>
        <v>2.8000000000000001E-2</v>
      </c>
      <c r="E8" s="359">
        <f>'Section A Appendix'!I8</f>
        <v>3.7999999999999999E-2</v>
      </c>
      <c r="F8" s="358">
        <f>'Section A Appendix'!L8</f>
        <v>6.2E-2</v>
      </c>
      <c r="G8" s="359">
        <f>'Section A Appendix'!O8</f>
        <v>5.2999999999999999E-2</v>
      </c>
      <c r="H8" s="358">
        <f>'Section A Appendix'!R8</f>
        <v>6.5000000000000002E-2</v>
      </c>
      <c r="I8" s="359">
        <f>'Section A Appendix'!U8</f>
        <v>8.6999999999999994E-2</v>
      </c>
      <c r="J8" s="358">
        <f>'Section A Appendix'!X8</f>
        <v>3.5000000000000003E-2</v>
      </c>
      <c r="K8" s="358">
        <f>'Section A Appendix'!AA8</f>
        <v>5.5E-2</v>
      </c>
      <c r="L8" s="41"/>
    </row>
    <row r="9" spans="1:31" s="17" customFormat="1">
      <c r="A9" s="42" t="s">
        <v>3</v>
      </c>
      <c r="B9" s="43" t="s">
        <v>4</v>
      </c>
      <c r="C9" s="43" t="s">
        <v>114</v>
      </c>
      <c r="D9" s="360">
        <f>'Section A Appendix'!F9</f>
        <v>0.5989023912191298</v>
      </c>
      <c r="E9" s="361">
        <f>'Section A Appendix'!I9</f>
        <v>0.58467865692713772</v>
      </c>
      <c r="F9" s="360">
        <f>'Section A Appendix'!L9</f>
        <v>0.59626679071931155</v>
      </c>
      <c r="G9" s="361">
        <f>'Section A Appendix'!O9</f>
        <v>0.58599999999999997</v>
      </c>
      <c r="H9" s="360">
        <f>'Section A Appendix'!R9</f>
        <v>0.58199999999999996</v>
      </c>
      <c r="I9" s="361">
        <f>'Section A Appendix'!U9</f>
        <v>0.58399999999999996</v>
      </c>
      <c r="J9" s="360">
        <f>'Section A Appendix'!X9</f>
        <v>0.58880681818181824</v>
      </c>
      <c r="K9" s="360">
        <f>'Section A Appendix'!AA9</f>
        <v>0.59599999999999997</v>
      </c>
    </row>
    <row r="10" spans="1:31" s="17" customFormat="1">
      <c r="A10" s="23" t="s">
        <v>3</v>
      </c>
      <c r="B10" s="38" t="s">
        <v>4</v>
      </c>
      <c r="C10" s="38" t="s">
        <v>115</v>
      </c>
      <c r="D10" s="150" t="str">
        <f>'Section A Appendix'!F10</f>
        <v>n/a</v>
      </c>
      <c r="E10" s="157" t="str">
        <f>'Section A Appendix'!I10</f>
        <v>n/a</v>
      </c>
      <c r="F10" s="150" t="str">
        <f>'Section A Appendix'!L10</f>
        <v>n/a</v>
      </c>
      <c r="G10" s="157" t="str">
        <f>'Section A Appendix'!O10</f>
        <v>n/a</v>
      </c>
      <c r="H10" s="150" t="str">
        <f>'Section A Appendix'!R10</f>
        <v>n/a</v>
      </c>
      <c r="I10" s="156">
        <f>'Section A Appendix'!U10</f>
        <v>0.59299999999999997</v>
      </c>
      <c r="J10" s="50">
        <f>'Section A Appendix'!X10</f>
        <v>0.6</v>
      </c>
      <c r="K10" s="50">
        <f>'Section A Appendix'!AA10</f>
        <v>0.59</v>
      </c>
    </row>
    <row r="11" spans="1:31" s="17" customFormat="1">
      <c r="A11" s="23" t="s">
        <v>3</v>
      </c>
      <c r="B11" s="38" t="s">
        <v>4</v>
      </c>
      <c r="C11" s="38" t="s">
        <v>127</v>
      </c>
      <c r="D11" s="50">
        <f>'Section A Appendix'!F11</f>
        <v>0.54</v>
      </c>
      <c r="E11" s="156">
        <f>'Section A Appendix'!I11</f>
        <v>0.53900000000000003</v>
      </c>
      <c r="F11" s="50">
        <f>'Section A Appendix'!L11</f>
        <v>0.58899999999999997</v>
      </c>
      <c r="G11" s="156">
        <f>'Section A Appendix'!O11</f>
        <v>0.505</v>
      </c>
      <c r="H11" s="50">
        <f>'Section A Appendix'!R11</f>
        <v>0.45300000000000001</v>
      </c>
      <c r="I11" s="156">
        <f>'Section A Appendix'!U11</f>
        <v>0.437</v>
      </c>
      <c r="J11" s="50">
        <f>'Section A Appendix'!X11</f>
        <v>0.40799999999999997</v>
      </c>
      <c r="K11" s="50">
        <f>'Section A Appendix'!AA11</f>
        <v>0.65800000000000003</v>
      </c>
    </row>
    <row r="12" spans="1:31" s="17" customFormat="1" ht="13.5" thickBot="1">
      <c r="A12" s="44" t="s">
        <v>3</v>
      </c>
      <c r="B12" s="45" t="s">
        <v>4</v>
      </c>
      <c r="C12" s="45" t="s">
        <v>73</v>
      </c>
      <c r="D12" s="151" t="str">
        <f>'Section A Appendix'!F12</f>
        <v>n/a</v>
      </c>
      <c r="E12" s="158" t="str">
        <f>'Section A Appendix'!I12</f>
        <v>n/a</v>
      </c>
      <c r="F12" s="151" t="str">
        <f>'Section A Appendix'!L12</f>
        <v>n/a</v>
      </c>
      <c r="G12" s="158" t="str">
        <f>'Section A Appendix'!O12</f>
        <v>n/a</v>
      </c>
      <c r="H12" s="151" t="str">
        <f>'Section A Appendix'!R12</f>
        <v>n/a</v>
      </c>
      <c r="I12" s="168">
        <f>'Section A Appendix'!U12</f>
        <v>0.51400000000000001</v>
      </c>
      <c r="J12" s="169">
        <f>'Section A Appendix'!X12</f>
        <v>0.48599999999999999</v>
      </c>
      <c r="K12" s="169">
        <f>'Section A Appendix'!AA12</f>
        <v>0.61099999999999999</v>
      </c>
    </row>
    <row r="13" spans="1:31" s="17" customFormat="1">
      <c r="A13" s="42" t="s">
        <v>5</v>
      </c>
      <c r="B13" s="54" t="s">
        <v>6</v>
      </c>
      <c r="C13" s="16" t="s">
        <v>114</v>
      </c>
      <c r="D13" s="50">
        <f>'Section A Appendix'!F13</f>
        <v>0.75798495997412474</v>
      </c>
      <c r="E13" s="156">
        <f>'Section A Appendix'!I13</f>
        <v>0.80661260137242674</v>
      </c>
      <c r="F13" s="50">
        <f>'Section A Appendix'!L13</f>
        <v>0.79955067398901647</v>
      </c>
      <c r="G13" s="156">
        <f>'Section A Appendix'!O13</f>
        <v>0.79300000000000004</v>
      </c>
      <c r="H13" s="50">
        <f>'Section A Appendix'!R13</f>
        <v>0.79700000000000004</v>
      </c>
      <c r="I13" s="156">
        <f>'Section A Appendix'!U13</f>
        <v>0.80100000000000005</v>
      </c>
      <c r="J13" s="50">
        <f>'Section A Appendix'!X13</f>
        <v>0.80956949274493339</v>
      </c>
      <c r="K13" s="50">
        <f>'Section A Appendix'!AA13</f>
        <v>0.80900000000000005</v>
      </c>
    </row>
    <row r="14" spans="1:31" s="17" customFormat="1">
      <c r="A14" s="23" t="s">
        <v>5</v>
      </c>
      <c r="B14" s="18" t="s">
        <v>6</v>
      </c>
      <c r="C14" s="38" t="s">
        <v>115</v>
      </c>
      <c r="D14" s="150" t="str">
        <f>'Section A Appendix'!F14</f>
        <v>n/a</v>
      </c>
      <c r="E14" s="157" t="str">
        <f>'Section A Appendix'!I14</f>
        <v>n/a</v>
      </c>
      <c r="F14" s="150" t="str">
        <f>'Section A Appendix'!L14</f>
        <v>n/a</v>
      </c>
      <c r="G14" s="157" t="str">
        <f>'Section A Appendix'!O14</f>
        <v>n/a</v>
      </c>
      <c r="H14" s="150" t="str">
        <f>'Section A Appendix'!R14</f>
        <v>n/a</v>
      </c>
      <c r="I14" s="156">
        <f>'Section A Appendix'!U14</f>
        <v>0.80200000000000005</v>
      </c>
      <c r="J14" s="50">
        <f>'Section A Appendix'!X14</f>
        <v>0.81299999999999994</v>
      </c>
      <c r="K14" s="50">
        <f>'Section A Appendix'!AA14</f>
        <v>0.81</v>
      </c>
    </row>
    <row r="15" spans="1:31" s="17" customFormat="1">
      <c r="A15" s="23" t="s">
        <v>5</v>
      </c>
      <c r="B15" s="18" t="s">
        <v>6</v>
      </c>
      <c r="C15" s="38" t="s">
        <v>127</v>
      </c>
      <c r="D15" s="50">
        <f>'Section A Appendix'!F15</f>
        <v>0.72399999999999998</v>
      </c>
      <c r="E15" s="156">
        <f>'Section A Appendix'!I15</f>
        <v>0.83</v>
      </c>
      <c r="F15" s="50">
        <f>'Section A Appendix'!L15</f>
        <v>0.80400000000000005</v>
      </c>
      <c r="G15" s="156">
        <f>'Section A Appendix'!O15</f>
        <v>0.78900000000000003</v>
      </c>
      <c r="H15" s="50">
        <f>'Section A Appendix'!R15</f>
        <v>0.78</v>
      </c>
      <c r="I15" s="156">
        <f>'Section A Appendix'!U15</f>
        <v>0.79</v>
      </c>
      <c r="J15" s="50">
        <f>'Section A Appendix'!X15</f>
        <v>0.745</v>
      </c>
      <c r="K15" s="50">
        <f>'Section A Appendix'!AA15</f>
        <v>0.78600000000000003</v>
      </c>
    </row>
    <row r="16" spans="1:31" s="17" customFormat="1" ht="13.5" thickBot="1">
      <c r="A16" s="44" t="s">
        <v>5</v>
      </c>
      <c r="B16" s="55" t="s">
        <v>6</v>
      </c>
      <c r="C16" s="45" t="s">
        <v>73</v>
      </c>
      <c r="D16" s="151" t="str">
        <f>'Section A Appendix'!F16</f>
        <v>n/a</v>
      </c>
      <c r="E16" s="158" t="str">
        <f>'Section A Appendix'!I16</f>
        <v>n/a</v>
      </c>
      <c r="F16" s="151" t="str">
        <f>'Section A Appendix'!L16</f>
        <v>n/a</v>
      </c>
      <c r="G16" s="158" t="str">
        <f>'Section A Appendix'!O16</f>
        <v>n/a</v>
      </c>
      <c r="H16" s="151" t="str">
        <f>'Section A Appendix'!R16</f>
        <v>n/a</v>
      </c>
      <c r="I16" s="168">
        <f>'Section A Appendix'!U16</f>
        <v>0.92900000000000005</v>
      </c>
      <c r="J16" s="169">
        <f>'Section A Appendix'!X16</f>
        <v>0.93899999999999995</v>
      </c>
      <c r="K16" s="169">
        <f>'Section A Appendix'!AA16</f>
        <v>1</v>
      </c>
    </row>
    <row r="17" spans="1:12" s="17" customFormat="1">
      <c r="A17" s="42" t="s">
        <v>7</v>
      </c>
      <c r="B17" s="43" t="s">
        <v>8</v>
      </c>
      <c r="C17" s="16" t="s">
        <v>114</v>
      </c>
      <c r="D17" s="50">
        <f>'Section A Appendix'!F17</f>
        <v>0.10804126625211984</v>
      </c>
      <c r="E17" s="156">
        <f>'Section A Appendix'!I17</f>
        <v>8.7790299483220216E-2</v>
      </c>
      <c r="F17" s="50">
        <f>'Section A Appendix'!L17</f>
        <v>7.7438781887392796E-2</v>
      </c>
      <c r="G17" s="156">
        <f>'Section A Appendix'!O17</f>
        <v>7.5999999999999998E-2</v>
      </c>
      <c r="H17" s="50">
        <f>'Section A Appendix'!R17</f>
        <v>7.3999999999999996E-2</v>
      </c>
      <c r="I17" s="156">
        <f>'Section A Appendix'!U17</f>
        <v>6.6000000000000003E-2</v>
      </c>
      <c r="J17" s="50">
        <f>'Section A Appendix'!X17</f>
        <v>6.9070229681978804E-2</v>
      </c>
      <c r="K17" s="50">
        <f>'Section A Appendix'!AA17</f>
        <v>6.5463701216953427E-2</v>
      </c>
    </row>
    <row r="18" spans="1:12" s="17" customFormat="1">
      <c r="A18" s="42" t="s">
        <v>7</v>
      </c>
      <c r="B18" s="43" t="s">
        <v>8</v>
      </c>
      <c r="C18" s="38" t="s">
        <v>115</v>
      </c>
      <c r="D18" s="150" t="str">
        <f>'Section A Appendix'!F18</f>
        <v>n/a</v>
      </c>
      <c r="E18" s="157" t="str">
        <f>'Section A Appendix'!I18</f>
        <v>n/a</v>
      </c>
      <c r="F18" s="150" t="str">
        <f>'Section A Appendix'!L18</f>
        <v>n/a</v>
      </c>
      <c r="G18" s="157" t="str">
        <f>'Section A Appendix'!O18</f>
        <v>n/a</v>
      </c>
      <c r="H18" s="150" t="str">
        <f>'Section A Appendix'!R18</f>
        <v>n/a</v>
      </c>
      <c r="I18" s="156">
        <f>'Section A Appendix'!U18</f>
        <v>6.8000000000000005E-2</v>
      </c>
      <c r="J18" s="50">
        <f>'Section A Appendix'!X18</f>
        <v>6.7000000000000004E-2</v>
      </c>
      <c r="K18" s="50">
        <f>'Section A Appendix'!AA18</f>
        <v>6.9000000000000006E-2</v>
      </c>
    </row>
    <row r="19" spans="1:12" s="17" customFormat="1">
      <c r="A19" s="42" t="s">
        <v>7</v>
      </c>
      <c r="B19" s="43" t="s">
        <v>8</v>
      </c>
      <c r="C19" s="38" t="s">
        <v>127</v>
      </c>
      <c r="D19" s="50">
        <f>'Section A Appendix'!F19</f>
        <v>0.13100000000000001</v>
      </c>
      <c r="E19" s="156">
        <f>'Section A Appendix'!I19</f>
        <v>8.3000000000000004E-2</v>
      </c>
      <c r="F19" s="50">
        <f>'Section A Appendix'!L19</f>
        <v>8.5000000000000006E-2</v>
      </c>
      <c r="G19" s="156">
        <f>'Section A Appendix'!O19</f>
        <v>8.8999999999999996E-2</v>
      </c>
      <c r="H19" s="50">
        <f>'Section A Appendix'!R19</f>
        <v>7.2999999999999995E-2</v>
      </c>
      <c r="I19" s="156">
        <f>'Section A Appendix'!U19</f>
        <v>6.8000000000000005E-2</v>
      </c>
      <c r="J19" s="50">
        <f>'Section A Appendix'!X19</f>
        <v>4.7E-2</v>
      </c>
      <c r="K19" s="50">
        <f>'Section A Appendix'!AA19</f>
        <v>1.7999999999999999E-2</v>
      </c>
    </row>
    <row r="20" spans="1:12" s="17" customFormat="1" ht="13.5" thickBot="1">
      <c r="A20" s="56" t="s">
        <v>7</v>
      </c>
      <c r="B20" s="57" t="s">
        <v>8</v>
      </c>
      <c r="C20" s="45" t="s">
        <v>73</v>
      </c>
      <c r="D20" s="151" t="str">
        <f>'Section A Appendix'!F20</f>
        <v>n/a</v>
      </c>
      <c r="E20" s="158" t="str">
        <f>'Section A Appendix'!I20</f>
        <v>n/a</v>
      </c>
      <c r="F20" s="151" t="str">
        <f>'Section A Appendix'!L20</f>
        <v>n/a</v>
      </c>
      <c r="G20" s="158" t="str">
        <f>'Section A Appendix'!O20</f>
        <v>n/a</v>
      </c>
      <c r="H20" s="151" t="str">
        <f>'Section A Appendix'!R20</f>
        <v>n/a</v>
      </c>
      <c r="I20" s="168">
        <f>'Section A Appendix'!U20</f>
        <v>0.33300000000000002</v>
      </c>
      <c r="J20" s="169">
        <f>'Section A Appendix'!X20</f>
        <v>0.77200000000000002</v>
      </c>
      <c r="K20" s="169">
        <f>'Section A Appendix'!AA20</f>
        <v>4.2000000000000003E-2</v>
      </c>
    </row>
    <row r="21" spans="1:12" s="17" customFormat="1">
      <c r="A21" s="42" t="s">
        <v>9</v>
      </c>
      <c r="B21" s="43" t="s">
        <v>10</v>
      </c>
      <c r="C21" s="16" t="s">
        <v>114</v>
      </c>
      <c r="D21" s="51">
        <f>'Section A Appendix'!F21</f>
        <v>23.744488</v>
      </c>
      <c r="E21" s="159">
        <f>'Section A Appendix'!I21</f>
        <v>20.996248000000001</v>
      </c>
      <c r="F21" s="51">
        <f>'Section A Appendix'!L21</f>
        <v>20.366334999999999</v>
      </c>
      <c r="G21" s="159">
        <f>'Section A Appendix'!O21</f>
        <v>20.587</v>
      </c>
      <c r="H21" s="51">
        <f>'Section A Appendix'!R21</f>
        <v>20.3</v>
      </c>
      <c r="I21" s="159">
        <f>'Section A Appendix'!U21</f>
        <v>20.8</v>
      </c>
      <c r="J21" s="51">
        <f>'Section A Appendix'!X21</f>
        <v>20.8</v>
      </c>
      <c r="K21" s="51">
        <f>'Section A Appendix'!AA21</f>
        <v>21.672494459494274</v>
      </c>
    </row>
    <row r="22" spans="1:12" s="17" customFormat="1">
      <c r="A22" s="23" t="s">
        <v>9</v>
      </c>
      <c r="B22" s="38" t="s">
        <v>10</v>
      </c>
      <c r="C22" s="38" t="s">
        <v>115</v>
      </c>
      <c r="D22" s="150" t="str">
        <f>'Section A Appendix'!F22</f>
        <v>n/a</v>
      </c>
      <c r="E22" s="157" t="str">
        <f>'Section A Appendix'!I22</f>
        <v>n/a</v>
      </c>
      <c r="F22" s="150" t="str">
        <f>'Section A Appendix'!L22</f>
        <v>n/a</v>
      </c>
      <c r="G22" s="157" t="str">
        <f>'Section A Appendix'!O22</f>
        <v>n/a</v>
      </c>
      <c r="H22" s="150" t="str">
        <f>'Section A Appendix'!R22</f>
        <v>n/a</v>
      </c>
      <c r="I22" s="157">
        <f>'Section A Appendix'!U22</f>
        <v>20.8</v>
      </c>
      <c r="J22" s="150">
        <f>'Section A Appendix'!X22</f>
        <v>20.7</v>
      </c>
      <c r="K22" s="150">
        <f>'Section A Appendix'!AA22</f>
        <v>21.8</v>
      </c>
    </row>
    <row r="23" spans="1:12" s="17" customFormat="1">
      <c r="A23" s="23" t="s">
        <v>9</v>
      </c>
      <c r="B23" s="38" t="s">
        <v>10</v>
      </c>
      <c r="C23" s="38" t="s">
        <v>127</v>
      </c>
      <c r="D23" s="51">
        <f>'Section A Appendix'!F23</f>
        <v>24.6</v>
      </c>
      <c r="E23" s="159">
        <f>'Section A Appendix'!I23</f>
        <v>18.899999999999999</v>
      </c>
      <c r="F23" s="51">
        <f>'Section A Appendix'!L23</f>
        <v>18.7</v>
      </c>
      <c r="G23" s="159">
        <f>'Section A Appendix'!O23</f>
        <v>19.600000000000001</v>
      </c>
      <c r="H23" s="51">
        <f>'Section A Appendix'!R23</f>
        <v>19.8</v>
      </c>
      <c r="I23" s="159">
        <f>'Section A Appendix'!U23</f>
        <v>19.8</v>
      </c>
      <c r="J23" s="51">
        <f>'Section A Appendix'!X23</f>
        <v>21.672494459494274</v>
      </c>
      <c r="K23" s="51">
        <f>'Section A Appendix'!AA23</f>
        <v>20.944111027829457</v>
      </c>
    </row>
    <row r="24" spans="1:12" s="17" customFormat="1" ht="13.5" thickBot="1">
      <c r="A24" s="47" t="s">
        <v>9</v>
      </c>
      <c r="B24" s="48" t="s">
        <v>10</v>
      </c>
      <c r="C24" s="48" t="s">
        <v>73</v>
      </c>
      <c r="D24" s="151" t="str">
        <f>'Section A Appendix'!F24</f>
        <v>n/a</v>
      </c>
      <c r="E24" s="158" t="str">
        <f>'Section A Appendix'!I24</f>
        <v>n/a</v>
      </c>
      <c r="F24" s="151" t="str">
        <f>'Section A Appendix'!L24</f>
        <v>n/a</v>
      </c>
      <c r="G24" s="158" t="str">
        <f>'Section A Appendix'!O24</f>
        <v>n/a</v>
      </c>
      <c r="H24" s="151" t="str">
        <f>'Section A Appendix'!R24</f>
        <v>n/a</v>
      </c>
      <c r="I24" s="158">
        <f>'Section A Appendix'!U24</f>
        <v>31.2</v>
      </c>
      <c r="J24" s="166">
        <f>'Section A Appendix'!X24</f>
        <v>31.765801206666666</v>
      </c>
      <c r="K24" s="166">
        <f>'Section A Appendix'!AA24</f>
        <v>25.960297767307694</v>
      </c>
    </row>
    <row r="25" spans="1:12" s="17" customFormat="1">
      <c r="A25" s="58" t="s">
        <v>11</v>
      </c>
      <c r="B25" s="16" t="s">
        <v>12</v>
      </c>
      <c r="C25" s="16" t="s">
        <v>114</v>
      </c>
      <c r="D25" s="152">
        <f>'Section A Appendix'!F25</f>
        <v>11.0967741935484</v>
      </c>
      <c r="E25" s="160">
        <f>'Section A Appendix'!I25</f>
        <v>10.0967741935484</v>
      </c>
      <c r="F25" s="152">
        <f>'Section A Appendix'!L25</f>
        <v>9.7096774193548399</v>
      </c>
      <c r="G25" s="160">
        <f>'Section A Appendix'!O25</f>
        <v>9.4190000000000005</v>
      </c>
      <c r="H25" s="152">
        <f>'Section A Appendix'!R25</f>
        <v>9.5</v>
      </c>
      <c r="I25" s="160">
        <f>'Section A Appendix'!U25</f>
        <v>8.9</v>
      </c>
      <c r="J25" s="152">
        <f>'Section A Appendix'!X25</f>
        <v>8.6</v>
      </c>
      <c r="K25" s="152">
        <f>'Section A Appendix'!AA25</f>
        <v>8.5</v>
      </c>
      <c r="L25" s="41"/>
    </row>
    <row r="26" spans="1:12" s="17" customFormat="1">
      <c r="A26" s="23" t="s">
        <v>11</v>
      </c>
      <c r="B26" s="38" t="s">
        <v>12</v>
      </c>
      <c r="C26" s="38" t="s">
        <v>115</v>
      </c>
      <c r="D26" s="150" t="str">
        <f>'Section A Appendix'!F26</f>
        <v>n/a</v>
      </c>
      <c r="E26" s="157" t="str">
        <f>'Section A Appendix'!I26</f>
        <v>n/a</v>
      </c>
      <c r="F26" s="150" t="str">
        <f>'Section A Appendix'!L26</f>
        <v>n/a</v>
      </c>
      <c r="G26" s="157" t="str">
        <f>'Section A Appendix'!O26</f>
        <v>n/a</v>
      </c>
      <c r="H26" s="150" t="str">
        <f>'Section A Appendix'!R26</f>
        <v>n/a</v>
      </c>
      <c r="I26" s="157">
        <f>'Section A Appendix'!U26</f>
        <v>9.1</v>
      </c>
      <c r="J26" s="150">
        <f>'Section A Appendix'!X26</f>
        <v>9.3000000000000007</v>
      </c>
      <c r="K26" s="150">
        <f>'Section A Appendix'!AA26</f>
        <v>8.5</v>
      </c>
      <c r="L26" s="41"/>
    </row>
    <row r="27" spans="1:12" s="17" customFormat="1">
      <c r="A27" s="47" t="s">
        <v>11</v>
      </c>
      <c r="B27" s="48" t="s">
        <v>12</v>
      </c>
      <c r="C27" s="38" t="s">
        <v>127</v>
      </c>
      <c r="D27" s="152">
        <f>'Section A Appendix'!F27</f>
        <v>12.2</v>
      </c>
      <c r="E27" s="160">
        <f>'Section A Appendix'!I27</f>
        <v>9.5</v>
      </c>
      <c r="F27" s="152">
        <f>'Section A Appendix'!L27</f>
        <v>10.3</v>
      </c>
      <c r="G27" s="160">
        <f>'Section A Appendix'!O27</f>
        <v>10.3</v>
      </c>
      <c r="H27" s="152">
        <f>'Section A Appendix'!R27</f>
        <v>11.3</v>
      </c>
      <c r="I27" s="160">
        <f>'Section A Appendix'!U27</f>
        <v>9.1999999999999993</v>
      </c>
      <c r="J27" s="152">
        <f>'Section A Appendix'!X27</f>
        <v>7.9</v>
      </c>
      <c r="K27" s="152">
        <f>'Section A Appendix'!AA27</f>
        <v>7.9</v>
      </c>
      <c r="L27" s="41"/>
    </row>
    <row r="28" spans="1:12" s="17" customFormat="1" ht="13.5" thickBot="1">
      <c r="A28" s="44" t="s">
        <v>11</v>
      </c>
      <c r="B28" s="45" t="s">
        <v>12</v>
      </c>
      <c r="C28" s="45" t="s">
        <v>73</v>
      </c>
      <c r="D28" s="151" t="str">
        <f>'Section A Appendix'!F28</f>
        <v>n/a</v>
      </c>
      <c r="E28" s="158" t="str">
        <f>'Section A Appendix'!I28</f>
        <v>n/a</v>
      </c>
      <c r="F28" s="151" t="str">
        <f>'Section A Appendix'!L28</f>
        <v>n/a</v>
      </c>
      <c r="G28" s="158" t="str">
        <f>'Section A Appendix'!O28</f>
        <v>n/a</v>
      </c>
      <c r="H28" s="151" t="str">
        <f>'Section A Appendix'!R28</f>
        <v>n/a</v>
      </c>
      <c r="I28" s="158">
        <f>'Section A Appendix'!U28</f>
        <v>1.9</v>
      </c>
      <c r="J28" s="151">
        <f>'Section A Appendix'!X28</f>
        <v>8</v>
      </c>
      <c r="K28" s="151">
        <f>'Section A Appendix'!AA28</f>
        <v>8</v>
      </c>
      <c r="L28" s="41"/>
    </row>
    <row r="29" spans="1:12" s="17" customFormat="1">
      <c r="A29" s="23" t="s">
        <v>13</v>
      </c>
      <c r="B29" s="38" t="s">
        <v>14</v>
      </c>
      <c r="C29" s="16" t="s">
        <v>114</v>
      </c>
      <c r="D29" s="50">
        <f>'Section A Appendix'!F29</f>
        <v>0.61</v>
      </c>
      <c r="E29" s="156">
        <f>'Section A Appendix'!I29</f>
        <v>0.621</v>
      </c>
      <c r="F29" s="50">
        <f>'Section A Appendix'!L29</f>
        <v>0.60299999999999998</v>
      </c>
      <c r="G29" s="156">
        <f>'Section A Appendix'!O29</f>
        <v>0.59799999999999998</v>
      </c>
      <c r="H29" s="50">
        <f>'Section A Appendix'!R29</f>
        <v>0.61899999999999999</v>
      </c>
      <c r="I29" s="156">
        <f>'Section A Appendix'!U29</f>
        <v>0.65300000000000002</v>
      </c>
      <c r="J29" s="50">
        <f>'Section A Appendix'!X29</f>
        <v>0.67700000000000005</v>
      </c>
      <c r="K29" s="50">
        <f>'Section A Appendix'!AA29</f>
        <v>0.67400000000000004</v>
      </c>
    </row>
    <row r="30" spans="1:12" s="17" customFormat="1">
      <c r="A30" s="23" t="s">
        <v>13</v>
      </c>
      <c r="B30" s="38" t="s">
        <v>14</v>
      </c>
      <c r="C30" s="38" t="s">
        <v>115</v>
      </c>
      <c r="D30" s="150" t="str">
        <f>'Section A Appendix'!F30</f>
        <v>n/a</v>
      </c>
      <c r="E30" s="157" t="str">
        <f>'Section A Appendix'!I30</f>
        <v>n/a</v>
      </c>
      <c r="F30" s="150" t="str">
        <f>'Section A Appendix'!L30</f>
        <v>n/a</v>
      </c>
      <c r="G30" s="157" t="str">
        <f>'Section A Appendix'!O30</f>
        <v>n/a</v>
      </c>
      <c r="H30" s="150" t="str">
        <f>'Section A Appendix'!R30</f>
        <v>n/a</v>
      </c>
      <c r="I30" s="156">
        <f>'Section A Appendix'!U30</f>
        <v>0.66100000000000003</v>
      </c>
      <c r="J30" s="50">
        <f>'Section A Appendix'!X30</f>
        <v>0.68500000000000005</v>
      </c>
      <c r="K30" s="50">
        <f>'Section A Appendix'!AA30</f>
        <v>0.68</v>
      </c>
    </row>
    <row r="31" spans="1:12" s="17" customFormat="1" ht="13.5" thickBot="1">
      <c r="A31" s="44" t="s">
        <v>13</v>
      </c>
      <c r="B31" s="45" t="s">
        <v>14</v>
      </c>
      <c r="C31" s="45" t="s">
        <v>127</v>
      </c>
      <c r="D31" s="358">
        <f>'Section A Appendix'!F31</f>
        <v>0.53700000000000003</v>
      </c>
      <c r="E31" s="359">
        <f>'Section A Appendix'!I31</f>
        <v>0.622</v>
      </c>
      <c r="F31" s="358">
        <f>'Section A Appendix'!L31</f>
        <v>0.57999999999999996</v>
      </c>
      <c r="G31" s="359">
        <f>'Section A Appendix'!O31</f>
        <v>0.50700000000000001</v>
      </c>
      <c r="H31" s="358">
        <f>'Section A Appendix'!R31</f>
        <v>0.53100000000000003</v>
      </c>
      <c r="I31" s="359">
        <f>'Section A Appendix'!U31</f>
        <v>0.53500000000000003</v>
      </c>
      <c r="J31" s="358">
        <f>'Section A Appendix'!X31</f>
        <v>0.56100000000000005</v>
      </c>
      <c r="K31" s="358">
        <f>'Section A Appendix'!AA31</f>
        <v>0.56999999999999995</v>
      </c>
    </row>
    <row r="32" spans="1:12" s="17" customFormat="1">
      <c r="A32" s="42" t="s">
        <v>15</v>
      </c>
      <c r="B32" s="54" t="s">
        <v>16</v>
      </c>
      <c r="C32" s="43" t="s">
        <v>114</v>
      </c>
      <c r="D32" s="360">
        <f>'Section A Appendix'!F32</f>
        <v>0.38500000000000001</v>
      </c>
      <c r="E32" s="361">
        <f>'Section A Appendix'!I32</f>
        <v>0.45400000000000001</v>
      </c>
      <c r="F32" s="360">
        <f>'Section A Appendix'!L32</f>
        <v>0.49299999999999999</v>
      </c>
      <c r="G32" s="361">
        <f>'Section A Appendix'!O32</f>
        <v>0.49399999999999999</v>
      </c>
      <c r="H32" s="360">
        <f>'Section A Appendix'!R32</f>
        <v>0.48899999999999999</v>
      </c>
      <c r="I32" s="361">
        <f>'Section A Appendix'!U32</f>
        <v>0.54200000000000004</v>
      </c>
      <c r="J32" s="360">
        <f>'Section A Appendix'!X32</f>
        <v>0.53300000000000003</v>
      </c>
      <c r="K32" s="360">
        <f>'Section A Appendix'!AA32</f>
        <v>0.52300000000000002</v>
      </c>
    </row>
    <row r="33" spans="1:13" s="17" customFormat="1">
      <c r="A33" s="23" t="s">
        <v>15</v>
      </c>
      <c r="B33" s="18" t="s">
        <v>16</v>
      </c>
      <c r="C33" s="38" t="s">
        <v>115</v>
      </c>
      <c r="D33" s="150" t="str">
        <f>'Section A Appendix'!F33</f>
        <v>n/a</v>
      </c>
      <c r="E33" s="157" t="str">
        <f>'Section A Appendix'!I33</f>
        <v>n/a</v>
      </c>
      <c r="F33" s="150" t="str">
        <f>'Section A Appendix'!L33</f>
        <v>n/a</v>
      </c>
      <c r="G33" s="157" t="str">
        <f>'Section A Appendix'!O33</f>
        <v>n/a</v>
      </c>
      <c r="H33" s="150" t="str">
        <f>'Section A Appendix'!R33</f>
        <v>n/a</v>
      </c>
      <c r="I33" s="156">
        <f>'Section A Appendix'!U33</f>
        <v>0.53692338150861196</v>
      </c>
      <c r="J33" s="50">
        <f>'Section A Appendix'!X33</f>
        <v>0.53200000000000003</v>
      </c>
      <c r="K33" s="50">
        <f>'Section A Appendix'!AA33</f>
        <v>0.52</v>
      </c>
    </row>
    <row r="34" spans="1:13" s="17" customFormat="1" ht="13.5" thickBot="1">
      <c r="A34" s="44" t="s">
        <v>15</v>
      </c>
      <c r="B34" s="55" t="s">
        <v>16</v>
      </c>
      <c r="C34" s="45" t="s">
        <v>127</v>
      </c>
      <c r="D34" s="358">
        <f>'Section A Appendix'!F34</f>
        <v>0.38200000000000001</v>
      </c>
      <c r="E34" s="359">
        <f>'Section A Appendix'!I34</f>
        <v>0.48399999999999999</v>
      </c>
      <c r="F34" s="358">
        <f>'Section A Appendix'!L34</f>
        <v>0.57399999999999995</v>
      </c>
      <c r="G34" s="359">
        <f>'Section A Appendix'!O34</f>
        <v>0.54300000000000004</v>
      </c>
      <c r="H34" s="358">
        <f>'Section A Appendix'!R34</f>
        <v>0.52400000000000002</v>
      </c>
      <c r="I34" s="359">
        <f>'Section A Appendix'!U34</f>
        <v>0.6</v>
      </c>
      <c r="J34" s="358">
        <f>'Section A Appendix'!X34</f>
        <v>0.53700000000000003</v>
      </c>
      <c r="K34" s="50">
        <f>'Section A Appendix'!AA34</f>
        <v>0.56299999999999994</v>
      </c>
    </row>
    <row r="35" spans="1:13" s="17" customFormat="1">
      <c r="A35" s="42" t="s">
        <v>17</v>
      </c>
      <c r="B35" s="43" t="s">
        <v>18</v>
      </c>
      <c r="C35" s="43" t="s">
        <v>114</v>
      </c>
      <c r="D35" s="355">
        <f>'Section A Appendix'!F35</f>
        <v>27</v>
      </c>
      <c r="E35" s="356">
        <f>'Section A Appendix'!I35</f>
        <v>25.3</v>
      </c>
      <c r="F35" s="355">
        <f>'Section A Appendix'!L35</f>
        <v>24.2</v>
      </c>
      <c r="G35" s="356">
        <f>'Section A Appendix'!O35</f>
        <v>24.1</v>
      </c>
      <c r="H35" s="357">
        <f>'Section A Appendix'!R35</f>
        <v>24.1</v>
      </c>
      <c r="I35" s="356">
        <f>'Section A Appendix'!U35</f>
        <v>22.9</v>
      </c>
      <c r="J35" s="355">
        <f>'Section A Appendix'!X35</f>
        <v>23.3</v>
      </c>
      <c r="K35" s="153">
        <f>'Section A Appendix'!AA35</f>
        <v>23.5</v>
      </c>
    </row>
    <row r="36" spans="1:13" s="17" customFormat="1">
      <c r="A36" s="42" t="s">
        <v>17</v>
      </c>
      <c r="B36" s="43" t="s">
        <v>18</v>
      </c>
      <c r="C36" s="38" t="s">
        <v>115</v>
      </c>
      <c r="D36" s="153" t="str">
        <f>'Section A Appendix'!F36</f>
        <v>n/a</v>
      </c>
      <c r="E36" s="161" t="str">
        <f>'Section A Appendix'!I36</f>
        <v>n/a</v>
      </c>
      <c r="F36" s="153" t="str">
        <f>'Section A Appendix'!L36</f>
        <v>n/a</v>
      </c>
      <c r="G36" s="161" t="str">
        <f>'Section A Appendix'!O36</f>
        <v>n/a</v>
      </c>
      <c r="H36" s="153" t="str">
        <f>'Section A Appendix'!R36</f>
        <v>n/a</v>
      </c>
      <c r="I36" s="161">
        <f>'Section A Appendix'!U36</f>
        <v>23</v>
      </c>
      <c r="J36" s="153">
        <f>'Section A Appendix'!X36</f>
        <v>23.3</v>
      </c>
      <c r="K36" s="153">
        <f>'Section A Appendix'!AA36</f>
        <v>23.6</v>
      </c>
    </row>
    <row r="37" spans="1:13" s="17" customFormat="1">
      <c r="A37" s="42" t="s">
        <v>17</v>
      </c>
      <c r="B37" s="43" t="s">
        <v>18</v>
      </c>
      <c r="C37" s="38" t="s">
        <v>127</v>
      </c>
      <c r="D37" s="153">
        <f>'Section A Appendix'!F37</f>
        <v>27.6</v>
      </c>
      <c r="E37" s="161">
        <f>'Section A Appendix'!I37</f>
        <v>24.7</v>
      </c>
      <c r="F37" s="153">
        <f>'Section A Appendix'!L37</f>
        <v>22.2</v>
      </c>
      <c r="G37" s="161">
        <f>'Section A Appendix'!O37</f>
        <v>23.1</v>
      </c>
      <c r="H37" s="153">
        <f>'Section A Appendix'!R37</f>
        <v>22.8</v>
      </c>
      <c r="I37" s="161">
        <f>'Section A Appendix'!U37</f>
        <v>22.3</v>
      </c>
      <c r="J37" s="153">
        <f>'Section A Appendix'!X37</f>
        <v>36.5</v>
      </c>
      <c r="K37" s="153">
        <f>'Section A Appendix'!AA37</f>
        <v>22.5</v>
      </c>
    </row>
    <row r="38" spans="1:13" s="17" customFormat="1" ht="13.5" thickBot="1">
      <c r="A38" s="56" t="s">
        <v>17</v>
      </c>
      <c r="B38" s="57" t="s">
        <v>18</v>
      </c>
      <c r="C38" s="45" t="s">
        <v>73</v>
      </c>
      <c r="D38" s="151" t="str">
        <f>'Section A Appendix'!F38</f>
        <v>n/a</v>
      </c>
      <c r="E38" s="158" t="str">
        <f>'Section A Appendix'!I38</f>
        <v>n/a</v>
      </c>
      <c r="F38" s="151" t="str">
        <f>'Section A Appendix'!L38</f>
        <v>n/a</v>
      </c>
      <c r="G38" s="158" t="str">
        <f>'Section A Appendix'!O38</f>
        <v>n/a</v>
      </c>
      <c r="H38" s="151" t="str">
        <f>'Section A Appendix'!R38</f>
        <v>n/a</v>
      </c>
      <c r="I38" s="158" t="str">
        <f>'Section A Appendix'!U38</f>
        <v>n/a</v>
      </c>
      <c r="J38" s="151">
        <f>'Section A Appendix'!X38</f>
        <v>19.8</v>
      </c>
      <c r="K38" s="151">
        <f>'Section A Appendix'!AA38</f>
        <v>18.3</v>
      </c>
    </row>
    <row r="39" spans="1:13" s="17" customFormat="1">
      <c r="A39" s="42" t="s">
        <v>31</v>
      </c>
      <c r="B39" s="43" t="s">
        <v>35</v>
      </c>
      <c r="C39" s="16" t="s">
        <v>114</v>
      </c>
      <c r="D39" s="154">
        <f>'Section A Appendix'!F39</f>
        <v>0.2539777844491144</v>
      </c>
      <c r="E39" s="162">
        <f>'Section A Appendix'!I39</f>
        <v>0.25020883885596085</v>
      </c>
      <c r="F39" s="154">
        <f>'Section A Appendix'!L39</f>
        <v>0.26085263772629941</v>
      </c>
      <c r="G39" s="162">
        <f>'Section A Appendix'!O39</f>
        <v>0.25471921275488479</v>
      </c>
      <c r="H39" s="165">
        <f>'Section A Appendix'!R39</f>
        <v>0.252</v>
      </c>
      <c r="I39" s="162">
        <f>'Section A Appendix'!U39</f>
        <v>0.25800000000000001</v>
      </c>
      <c r="J39" s="154">
        <f>'Section A Appendix'!X39</f>
        <v>0.25416683814148699</v>
      </c>
      <c r="K39" s="154">
        <f>'Section A Appendix'!AA39</f>
        <v>6.5000000000000002E-2</v>
      </c>
    </row>
    <row r="40" spans="1:13" s="17" customFormat="1">
      <c r="A40" s="42" t="s">
        <v>31</v>
      </c>
      <c r="B40" s="43" t="s">
        <v>35</v>
      </c>
      <c r="C40" s="38" t="s">
        <v>115</v>
      </c>
      <c r="D40" s="150" t="str">
        <f>'Section A Appendix'!F40</f>
        <v>n/a</v>
      </c>
      <c r="E40" s="157" t="str">
        <f>'Section A Appendix'!I40</f>
        <v>n/a</v>
      </c>
      <c r="F40" s="150" t="str">
        <f>'Section A Appendix'!L40</f>
        <v>n/a</v>
      </c>
      <c r="G40" s="157" t="str">
        <f>'Section A Appendix'!O40</f>
        <v>n/a</v>
      </c>
      <c r="H40" s="150" t="str">
        <f>'Section A Appendix'!R40</f>
        <v>n/a</v>
      </c>
      <c r="I40" s="156">
        <f>'Section A Appendix'!U40</f>
        <v>0.253</v>
      </c>
      <c r="J40" s="50">
        <f>'Section A Appendix'!X40</f>
        <v>0.25</v>
      </c>
      <c r="K40" s="50">
        <f>'Section A Appendix'!AA40</f>
        <v>6.3E-2</v>
      </c>
    </row>
    <row r="41" spans="1:13" s="17" customFormat="1">
      <c r="A41" s="42" t="s">
        <v>31</v>
      </c>
      <c r="B41" s="43" t="s">
        <v>35</v>
      </c>
      <c r="C41" s="38" t="s">
        <v>127</v>
      </c>
      <c r="D41" s="155">
        <f>'Section A Appendix'!F41</f>
        <v>0.23441396508728199</v>
      </c>
      <c r="E41" s="163">
        <f>'Section A Appendix'!I41</f>
        <v>0.27843380981976401</v>
      </c>
      <c r="F41" s="155">
        <f>'Section A Appendix'!L41</f>
        <v>0.20107719928186699</v>
      </c>
      <c r="G41" s="163">
        <f>'Section A Appendix'!O41</f>
        <v>0.22323462414578599</v>
      </c>
      <c r="H41" s="155">
        <f>'Section A Appendix'!R41</f>
        <v>0.27</v>
      </c>
      <c r="I41" s="163">
        <f>'Section A Appendix'!U41</f>
        <v>0.308</v>
      </c>
      <c r="J41" s="155">
        <f>'Section A Appendix'!X41</f>
        <v>0.29498525073746301</v>
      </c>
      <c r="K41" s="155">
        <f>'Section A Appendix'!AA41</f>
        <v>8.4229390681003602E-2</v>
      </c>
    </row>
    <row r="42" spans="1:13" s="17" customFormat="1" ht="13.5" thickBot="1">
      <c r="A42" s="56" t="s">
        <v>31</v>
      </c>
      <c r="B42" s="57" t="s">
        <v>35</v>
      </c>
      <c r="C42" s="45" t="s">
        <v>128</v>
      </c>
      <c r="D42" s="151" t="str">
        <f>'Section A Appendix'!F42</f>
        <v>n/a</v>
      </c>
      <c r="E42" s="158" t="str">
        <f>'Section A Appendix'!I42</f>
        <v>n/a</v>
      </c>
      <c r="F42" s="151" t="str">
        <f>'Section A Appendix'!L42</f>
        <v>n/a</v>
      </c>
      <c r="G42" s="351" t="str">
        <f>'Section A Appendix'!O42</f>
        <v>n/a</v>
      </c>
      <c r="H42" s="352" t="str">
        <f>'Section A Appendix'!R42</f>
        <v>n/a</v>
      </c>
      <c r="I42" s="349">
        <f>'Section A Appendix'!U42</f>
        <v>0.02</v>
      </c>
      <c r="J42" s="350">
        <f>'Section A Appendix'!X42</f>
        <v>0.30357142857142855</v>
      </c>
      <c r="K42" s="350">
        <f>'Section A Appendix'!AA42</f>
        <v>3.7037037037037035E-2</v>
      </c>
    </row>
    <row r="43" spans="1:13" s="17" customFormat="1">
      <c r="A43" s="42" t="s">
        <v>22</v>
      </c>
      <c r="B43" s="43" t="s">
        <v>23</v>
      </c>
      <c r="C43" s="16" t="s">
        <v>114</v>
      </c>
      <c r="D43" s="52">
        <f>'Section A Appendix'!F43</f>
        <v>1362.25</v>
      </c>
      <c r="E43" s="164">
        <f>'Section A Appendix'!I43</f>
        <v>1425.6666666666667</v>
      </c>
      <c r="F43" s="52">
        <f>'Section A Appendix'!L43</f>
        <v>1414.3333333333333</v>
      </c>
      <c r="G43" s="164">
        <f>'Section A Appendix'!O43</f>
        <v>1418.5</v>
      </c>
      <c r="H43" s="52">
        <f>'Section A Appendix'!R43</f>
        <v>1448</v>
      </c>
      <c r="I43" s="164">
        <f>'Section A Appendix'!U43</f>
        <v>1429</v>
      </c>
      <c r="J43" s="52">
        <f>'Section A Appendix'!X43</f>
        <v>1590</v>
      </c>
      <c r="K43" s="52">
        <f>'Section A Appendix'!AA43</f>
        <v>1594</v>
      </c>
    </row>
    <row r="44" spans="1:13" s="17" customFormat="1">
      <c r="A44" s="42" t="s">
        <v>22</v>
      </c>
      <c r="B44" s="43" t="s">
        <v>23</v>
      </c>
      <c r="C44" s="38" t="s">
        <v>115</v>
      </c>
      <c r="D44" s="150" t="str">
        <f>'Section A Appendix'!F44</f>
        <v>n/a</v>
      </c>
      <c r="E44" s="157" t="str">
        <f>'Section A Appendix'!I44</f>
        <v>n/a</v>
      </c>
      <c r="F44" s="150" t="str">
        <f>'Section A Appendix'!L44</f>
        <v>n/a</v>
      </c>
      <c r="G44" s="157" t="str">
        <f>'Section A Appendix'!O44</f>
        <v>n/a</v>
      </c>
      <c r="H44" s="150" t="str">
        <f>'Section A Appendix'!R44</f>
        <v>n/a</v>
      </c>
      <c r="I44" s="157">
        <f>'Section A Appendix'!U44</f>
        <v>1340</v>
      </c>
      <c r="J44" s="150">
        <f>'Section A Appendix'!X44</f>
        <v>1492</v>
      </c>
      <c r="K44" s="150">
        <f>'Section A Appendix'!AA44</f>
        <v>1489</v>
      </c>
    </row>
    <row r="45" spans="1:13" s="17" customFormat="1" ht="13.5" thickBot="1">
      <c r="A45" s="44" t="s">
        <v>22</v>
      </c>
      <c r="B45" s="45" t="s">
        <v>23</v>
      </c>
      <c r="C45" s="45" t="s">
        <v>127</v>
      </c>
      <c r="D45" s="353">
        <f>'Section A Appendix'!F45</f>
        <v>91.75</v>
      </c>
      <c r="E45" s="354">
        <f>'Section A Appendix'!I45</f>
        <v>87.333333333333329</v>
      </c>
      <c r="F45" s="353">
        <f>'Section A Appendix'!L45</f>
        <v>92.75</v>
      </c>
      <c r="G45" s="354">
        <f>'Section A Appendix'!O45</f>
        <v>102</v>
      </c>
      <c r="H45" s="353">
        <f>'Section A Appendix'!R45</f>
        <v>95</v>
      </c>
      <c r="I45" s="354">
        <f>'Section A Appendix'!U45</f>
        <v>100</v>
      </c>
      <c r="J45" s="353">
        <f>'Section A Appendix'!X45</f>
        <v>98</v>
      </c>
      <c r="K45" s="353">
        <f>'Section A Appendix'!AA45</f>
        <v>105</v>
      </c>
    </row>
    <row r="46" spans="1:13">
      <c r="A46" s="2" t="s">
        <v>130</v>
      </c>
      <c r="B46" s="4"/>
      <c r="C46" s="10"/>
      <c r="D46" s="10"/>
      <c r="E46" s="10"/>
      <c r="F46" s="10"/>
      <c r="G46" s="10"/>
      <c r="H46" s="10"/>
      <c r="I46" s="10"/>
      <c r="J46" s="10"/>
      <c r="K46" s="10"/>
      <c r="L46" s="10"/>
      <c r="M46" s="10"/>
    </row>
    <row r="47" spans="1:13">
      <c r="A47" s="334" t="s">
        <v>168</v>
      </c>
      <c r="B47" s="4"/>
      <c r="D47" s="10"/>
      <c r="E47" s="10"/>
      <c r="F47" s="10"/>
      <c r="G47" s="10"/>
      <c r="H47" s="10"/>
      <c r="I47" s="10"/>
      <c r="J47" s="10"/>
      <c r="K47" s="10"/>
      <c r="L47" s="10"/>
      <c r="M47" s="10"/>
    </row>
    <row r="48" spans="1:13">
      <c r="A48" s="184" t="s">
        <v>65</v>
      </c>
      <c r="D48" s="335"/>
      <c r="E48" s="335"/>
      <c r="F48" s="335"/>
      <c r="G48" s="335"/>
      <c r="H48" s="335"/>
      <c r="I48" s="10"/>
      <c r="J48" s="10"/>
      <c r="K48" s="10"/>
      <c r="L48" s="10"/>
      <c r="M48" s="10"/>
    </row>
    <row r="49" spans="1:13">
      <c r="A49" s="334" t="s">
        <v>30</v>
      </c>
      <c r="D49" s="336"/>
      <c r="E49" s="336"/>
      <c r="F49" s="336"/>
      <c r="G49" s="336"/>
      <c r="H49" s="336"/>
      <c r="I49" s="10"/>
      <c r="J49" s="10"/>
      <c r="K49" s="10"/>
      <c r="L49" s="10"/>
      <c r="M49" s="10"/>
    </row>
    <row r="50" spans="1:13" ht="12.75" customHeight="1">
      <c r="A50" s="184" t="s">
        <v>129</v>
      </c>
      <c r="D50" s="338"/>
      <c r="E50" s="338"/>
      <c r="F50" s="338"/>
      <c r="G50" s="338"/>
      <c r="H50" s="338"/>
      <c r="I50" s="10"/>
      <c r="J50" s="10"/>
      <c r="K50" s="10"/>
      <c r="L50" s="10"/>
      <c r="M50" s="10"/>
    </row>
    <row r="51" spans="1:13">
      <c r="C51" s="10"/>
      <c r="D51" s="10"/>
      <c r="E51" s="10"/>
      <c r="F51" s="10"/>
      <c r="G51" s="10"/>
      <c r="H51" s="10"/>
      <c r="I51" s="10"/>
      <c r="J51" s="10"/>
      <c r="K51" s="10"/>
      <c r="L51" s="10"/>
      <c r="M51" s="10"/>
    </row>
    <row r="52" spans="1:13">
      <c r="C52" s="10"/>
      <c r="D52" s="10"/>
      <c r="E52" s="10"/>
      <c r="F52" s="10"/>
      <c r="G52" s="10"/>
      <c r="H52" s="10"/>
      <c r="I52" s="9"/>
      <c r="J52" s="9"/>
      <c r="K52" s="9"/>
      <c r="L52" s="9"/>
      <c r="M52" s="10"/>
    </row>
    <row r="53" spans="1:13">
      <c r="C53" s="10"/>
      <c r="D53" s="10"/>
      <c r="E53" s="10"/>
      <c r="F53" s="10"/>
      <c r="G53" s="10"/>
      <c r="H53" s="10"/>
    </row>
    <row r="54" spans="1:13">
      <c r="C54" s="10"/>
      <c r="D54" s="10"/>
      <c r="E54" s="10"/>
      <c r="F54" s="10"/>
      <c r="G54" s="10"/>
      <c r="H54" s="10"/>
    </row>
    <row r="56" spans="1:13">
      <c r="C56" s="12"/>
      <c r="D56" s="11"/>
      <c r="E56" s="11"/>
    </row>
    <row r="57" spans="1:13">
      <c r="C57" s="15"/>
      <c r="D57" s="13"/>
      <c r="E57" s="11"/>
    </row>
  </sheetData>
  <mergeCells count="1">
    <mergeCell ref="A1:K1"/>
  </mergeCells>
  <phoneticPr fontId="6" type="noConversion"/>
  <printOptions horizontalCentered="1"/>
  <pageMargins left="0.25" right="0.25" top="0.75" bottom="0.75" header="0.3" footer="0.3"/>
  <pageSetup scale="72" orientation="landscape" horizontalDpi="300" verticalDpi="300" r:id="rId1"/>
  <headerFooter alignWithMargins="0">
    <oddHeader>&amp;C&amp;8Texas Department of Family and Protective Services</oddHeader>
    <oddFooter>&amp;L&amp;8Data Source:  IMPACT Data Warehouse&amp;10
&amp;C&amp;8&amp;P of &amp;N&amp;R&amp;8Management Reporting &amp; Statistics
FY10 - FY15 Data as of November 7th Following End of Each Fiscal Year
FY16 Data as of 01/07/2017
Log 80140 (dD)</oddFooter>
  </headerFooter>
  <colBreaks count="3" manualBreakCount="3">
    <brk id="8" max="1048575" man="1"/>
    <brk id="14" max="1048575" man="1"/>
    <brk id="1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zoomScaleNormal="100" workbookViewId="0">
      <pane xSplit="3" ySplit="2" topLeftCell="D18" activePane="bottomRight" state="frozen"/>
      <selection pane="topRight" activeCell="D1" sqref="D1"/>
      <selection pane="bottomLeft" activeCell="A3" sqref="A3"/>
      <selection pane="bottomRight" sqref="A1:K1"/>
    </sheetView>
  </sheetViews>
  <sheetFormatPr defaultRowHeight="12.75"/>
  <cols>
    <col min="1" max="1" width="8.42578125" style="1" customWidth="1"/>
    <col min="2" max="2" width="38.42578125" customWidth="1"/>
    <col min="3" max="3" width="22.7109375" customWidth="1"/>
    <col min="4" max="11" width="9.85546875" customWidth="1"/>
    <col min="12" max="12" width="10.85546875" customWidth="1"/>
    <col min="13" max="13" width="11" customWidth="1"/>
    <col min="14" max="14" width="12.28515625" bestFit="1" customWidth="1"/>
    <col min="15" max="16" width="11.85546875" customWidth="1"/>
    <col min="17" max="17" width="12.7109375" customWidth="1"/>
    <col min="18" max="20" width="11.85546875" customWidth="1"/>
    <col min="21" max="21" width="12" customWidth="1"/>
    <col min="22" max="22" width="11.85546875" customWidth="1"/>
    <col min="23" max="24" width="11.85546875" style="14" customWidth="1"/>
    <col min="25" max="25" width="12" style="14" customWidth="1"/>
    <col min="26" max="26" width="11.85546875" style="14" customWidth="1"/>
  </cols>
  <sheetData>
    <row r="1" spans="1:11" customFormat="1" ht="16.5" customHeight="1">
      <c r="A1" s="402" t="s">
        <v>167</v>
      </c>
      <c r="B1" s="402"/>
      <c r="C1" s="402"/>
      <c r="D1" s="402"/>
      <c r="E1" s="402"/>
      <c r="F1" s="402"/>
      <c r="G1" s="402"/>
      <c r="H1" s="402"/>
      <c r="I1" s="402"/>
      <c r="J1" s="402"/>
      <c r="K1" s="402"/>
    </row>
    <row r="2" spans="1:11" customFormat="1" ht="13.5" thickBot="1">
      <c r="A2" s="222" t="s">
        <v>19</v>
      </c>
      <c r="B2" s="81" t="s">
        <v>29</v>
      </c>
      <c r="C2" s="374" t="s">
        <v>39</v>
      </c>
      <c r="D2" s="70" t="s">
        <v>21</v>
      </c>
      <c r="E2" s="69" t="s">
        <v>20</v>
      </c>
      <c r="F2" s="70" t="s">
        <v>37</v>
      </c>
      <c r="G2" s="70" t="s">
        <v>38</v>
      </c>
      <c r="H2" s="70" t="s">
        <v>34</v>
      </c>
      <c r="I2" s="70" t="s">
        <v>36</v>
      </c>
      <c r="J2" s="70" t="s">
        <v>66</v>
      </c>
      <c r="K2" s="70" t="s">
        <v>67</v>
      </c>
    </row>
    <row r="3" spans="1:11" customFormat="1" ht="21">
      <c r="A3" s="82">
        <v>1</v>
      </c>
      <c r="B3" s="83" t="s">
        <v>32</v>
      </c>
      <c r="C3" s="63" t="s">
        <v>64</v>
      </c>
      <c r="D3" s="93">
        <f>'Section B Appendix'!F3</f>
        <v>0.999</v>
      </c>
      <c r="E3" s="93">
        <f>'Section B Appendix'!I3</f>
        <v>0.998</v>
      </c>
      <c r="F3" s="93">
        <f>'Section B Appendix'!L3</f>
        <v>0.998</v>
      </c>
      <c r="G3" s="93">
        <f>'Section B Appendix'!O3</f>
        <v>0.999</v>
      </c>
      <c r="H3" s="93">
        <f>'Section B Appendix'!R3</f>
        <v>0.998</v>
      </c>
      <c r="I3" s="93">
        <f>'Section B Appendix'!U3</f>
        <v>0.999</v>
      </c>
      <c r="J3" s="93">
        <f>'Section B Appendix'!X3</f>
        <v>0.998</v>
      </c>
      <c r="K3" s="93">
        <f>'Section B Appendix'!AA3</f>
        <v>0.999</v>
      </c>
    </row>
    <row r="4" spans="1:11" customFormat="1" ht="23.25" customHeight="1">
      <c r="A4" s="71">
        <v>1</v>
      </c>
      <c r="B4" s="72" t="s">
        <v>32</v>
      </c>
      <c r="C4" s="79" t="s">
        <v>71</v>
      </c>
      <c r="D4" s="91">
        <f>'Section B Appendix'!F4</f>
        <v>0.999</v>
      </c>
      <c r="E4" s="91">
        <f>'Section B Appendix'!I4</f>
        <v>0.998</v>
      </c>
      <c r="F4" s="91">
        <f>'Section B Appendix'!L4</f>
        <v>0.998</v>
      </c>
      <c r="G4" s="91">
        <f>'Section B Appendix'!O4</f>
        <v>0.999</v>
      </c>
      <c r="H4" s="91">
        <f>'Section B Appendix'!R4</f>
        <v>0.998</v>
      </c>
      <c r="I4" s="91">
        <f>'Section B Appendix'!U4</f>
        <v>0.999</v>
      </c>
      <c r="J4" s="91">
        <f>'Section B Appendix'!X4</f>
        <v>0.998</v>
      </c>
      <c r="K4" s="91">
        <f>'Section B Appendix'!AA4</f>
        <v>1</v>
      </c>
    </row>
    <row r="5" spans="1:11" customFormat="1" ht="21">
      <c r="A5" s="77">
        <v>1</v>
      </c>
      <c r="B5" s="78" t="s">
        <v>32</v>
      </c>
      <c r="C5" s="86" t="s">
        <v>72</v>
      </c>
      <c r="D5" s="91">
        <f>'Section B Appendix'!F5</f>
        <v>0.998</v>
      </c>
      <c r="E5" s="91">
        <f>'Section B Appendix'!I5</f>
        <v>0.999</v>
      </c>
      <c r="F5" s="91">
        <f>'Section B Appendix'!L5</f>
        <v>0.995</v>
      </c>
      <c r="G5" s="91">
        <f>'Section B Appendix'!O5</f>
        <v>0.999</v>
      </c>
      <c r="H5" s="91">
        <f>'Section B Appendix'!R5</f>
        <v>0.997</v>
      </c>
      <c r="I5" s="91">
        <f>'Section B Appendix'!U5</f>
        <v>0.998</v>
      </c>
      <c r="J5" s="91">
        <f>'Section B Appendix'!X5</f>
        <v>1</v>
      </c>
      <c r="K5" s="91">
        <f>'Section B Appendix'!AA5</f>
        <v>1</v>
      </c>
    </row>
    <row r="6" spans="1:11" customFormat="1" ht="21.75" thickBot="1">
      <c r="A6" s="75">
        <v>1</v>
      </c>
      <c r="B6" s="76" t="s">
        <v>32</v>
      </c>
      <c r="C6" s="85" t="s">
        <v>70</v>
      </c>
      <c r="D6" s="92" t="str">
        <f>'Section B Appendix'!F6</f>
        <v>n/a</v>
      </c>
      <c r="E6" s="92" t="str">
        <f>'Section B Appendix'!I6</f>
        <v>n/a</v>
      </c>
      <c r="F6" s="92" t="str">
        <f>'Section B Appendix'!L6</f>
        <v>n/a</v>
      </c>
      <c r="G6" s="92" t="str">
        <f>'Section B Appendix'!O6</f>
        <v>n/a</v>
      </c>
      <c r="H6" s="92" t="str">
        <f>'Section B Appendix'!R6</f>
        <v>n/a</v>
      </c>
      <c r="I6" s="92">
        <f>'Section B Appendix'!U6</f>
        <v>1</v>
      </c>
      <c r="J6" s="92">
        <f>'Section B Appendix'!X6</f>
        <v>0.999</v>
      </c>
      <c r="K6" s="92">
        <f>'Section B Appendix'!AA6</f>
        <v>0.998</v>
      </c>
    </row>
    <row r="7" spans="1:11" customFormat="1" ht="22.5" customHeight="1">
      <c r="A7" s="73">
        <v>2</v>
      </c>
      <c r="B7" s="74" t="s">
        <v>119</v>
      </c>
      <c r="C7" s="80" t="s">
        <v>64</v>
      </c>
      <c r="D7" s="93">
        <f>'Section B Appendix'!F7</f>
        <v>0.85899999999999999</v>
      </c>
      <c r="E7" s="93">
        <f>'Section B Appendix'!I7</f>
        <v>0.872</v>
      </c>
      <c r="F7" s="93">
        <f>'Section B Appendix'!L7</f>
        <v>0.877</v>
      </c>
      <c r="G7" s="93">
        <f>'Section B Appendix'!O7</f>
        <v>0.88300000000000001</v>
      </c>
      <c r="H7" s="93">
        <f>'Section B Appendix'!R7</f>
        <v>0.89600000000000002</v>
      </c>
      <c r="I7" s="93">
        <f>'Section B Appendix'!U7</f>
        <v>0.89403119762794891</v>
      </c>
      <c r="J7" s="93">
        <f>'Section B Appendix'!X7</f>
        <v>0.88501186953269817</v>
      </c>
      <c r="K7" s="93">
        <f>'Section B Appendix'!AA7</f>
        <v>0.98003387568649591</v>
      </c>
    </row>
    <row r="8" spans="1:11" customFormat="1" ht="21">
      <c r="A8" s="71">
        <v>2</v>
      </c>
      <c r="B8" s="74" t="s">
        <v>119</v>
      </c>
      <c r="C8" s="79" t="s">
        <v>71</v>
      </c>
      <c r="D8" s="91">
        <f>'Section B Appendix'!F8</f>
        <v>0.86</v>
      </c>
      <c r="E8" s="91">
        <f>'Section B Appendix'!I8</f>
        <v>0.871</v>
      </c>
      <c r="F8" s="91">
        <f>'Section B Appendix'!L8</f>
        <v>0.877</v>
      </c>
      <c r="G8" s="91">
        <f>'Section B Appendix'!O8</f>
        <v>0.88100000000000001</v>
      </c>
      <c r="H8" s="91">
        <f>'Section B Appendix'!R8</f>
        <v>0.89600000000000002</v>
      </c>
      <c r="I8" s="91">
        <f>'Section B Appendix'!U8</f>
        <v>0.88801159000362184</v>
      </c>
      <c r="J8" s="91">
        <f>'Section B Appendix'!X8</f>
        <v>0.88632976080630277</v>
      </c>
      <c r="K8" s="91">
        <f>'Section B Appendix'!AA8</f>
        <v>0.97931538418301389</v>
      </c>
    </row>
    <row r="9" spans="1:11" customFormat="1" ht="21">
      <c r="A9" s="71">
        <v>2</v>
      </c>
      <c r="B9" s="74" t="s">
        <v>119</v>
      </c>
      <c r="C9" s="79" t="s">
        <v>72</v>
      </c>
      <c r="D9" s="91">
        <f>'Section B Appendix'!F9</f>
        <v>0.84799999999999998</v>
      </c>
      <c r="E9" s="91">
        <f>'Section B Appendix'!I9</f>
        <v>0.878</v>
      </c>
      <c r="F9" s="91">
        <f>'Section B Appendix'!L9</f>
        <v>0.875</v>
      </c>
      <c r="G9" s="91">
        <f>'Section B Appendix'!O9</f>
        <v>0.89800000000000002</v>
      </c>
      <c r="H9" s="91">
        <f>'Section B Appendix'!R9</f>
        <v>0.88900000000000001</v>
      </c>
      <c r="I9" s="91">
        <f>'Section B Appendix'!U9</f>
        <v>0.99924812030075183</v>
      </c>
      <c r="J9" s="91">
        <f>'Section B Appendix'!X9</f>
        <v>1</v>
      </c>
      <c r="K9" s="91">
        <f>'Section B Appendix'!AA9</f>
        <v>1</v>
      </c>
    </row>
    <row r="10" spans="1:11" customFormat="1" ht="21.75" thickBot="1">
      <c r="A10" s="77">
        <v>2</v>
      </c>
      <c r="B10" s="74" t="s">
        <v>119</v>
      </c>
      <c r="C10" s="86" t="s">
        <v>70</v>
      </c>
      <c r="D10" s="92" t="str">
        <f>'Section B Appendix'!F10</f>
        <v>n/a</v>
      </c>
      <c r="E10" s="216" t="str">
        <f>'Section B Appendix'!I10</f>
        <v>n/a</v>
      </c>
      <c r="F10" s="216" t="str">
        <f>'Section B Appendix'!L10</f>
        <v>n/a</v>
      </c>
      <c r="G10" s="216" t="str">
        <f>'Section B Appendix'!O10</f>
        <v>n/a</v>
      </c>
      <c r="H10" s="216" t="str">
        <f>'Section B Appendix'!R10</f>
        <v>n/a</v>
      </c>
      <c r="I10" s="216">
        <f>'Section B Appendix'!U10</f>
        <v>0.9066091954022989</v>
      </c>
      <c r="J10" s="92">
        <f>'Section B Appendix'!X10</f>
        <v>0.86441368078175895</v>
      </c>
      <c r="K10" s="92">
        <f>'Section B Appendix'!AA10</f>
        <v>0.98718730933496035</v>
      </c>
    </row>
    <row r="11" spans="1:11" s="17" customFormat="1">
      <c r="A11" s="224" t="s">
        <v>75</v>
      </c>
      <c r="B11" s="59" t="s">
        <v>79</v>
      </c>
      <c r="C11" s="63" t="s">
        <v>64</v>
      </c>
      <c r="D11" s="93" t="s">
        <v>22</v>
      </c>
      <c r="E11" s="218" t="s">
        <v>22</v>
      </c>
      <c r="F11" s="220" t="s">
        <v>22</v>
      </c>
      <c r="G11" s="93">
        <f>'Section B Appendix'!O11</f>
        <v>0.64525999999999994</v>
      </c>
      <c r="H11" s="93">
        <f>'Section B Appendix'!R11</f>
        <v>0.61451</v>
      </c>
      <c r="I11" s="220">
        <f>'Section B Appendix'!U11</f>
        <v>0.60711999999999999</v>
      </c>
      <c r="J11" s="93">
        <f>'Section B Appendix'!X11</f>
        <v>0.60731999999999997</v>
      </c>
      <c r="K11" s="93" t="str">
        <f>'Section B Appendix'!AA11</f>
        <v>n/a</v>
      </c>
    </row>
    <row r="12" spans="1:11" s="17" customFormat="1">
      <c r="A12" s="226" t="s">
        <v>75</v>
      </c>
      <c r="B12" s="37" t="s">
        <v>80</v>
      </c>
      <c r="C12" s="183" t="s">
        <v>71</v>
      </c>
      <c r="D12" s="91" t="s">
        <v>22</v>
      </c>
      <c r="E12" s="91" t="s">
        <v>22</v>
      </c>
      <c r="F12" s="216" t="s">
        <v>22</v>
      </c>
      <c r="G12" s="91">
        <f>'Section B Appendix'!O12</f>
        <v>0.64013317191283292</v>
      </c>
      <c r="H12" s="91">
        <f>'Section B Appendix'!R12</f>
        <v>0.60960692175729092</v>
      </c>
      <c r="I12" s="91">
        <f>'Section B Appendix'!U12</f>
        <v>0.59967497291440952</v>
      </c>
      <c r="J12" s="91">
        <f>'Section B Appendix'!X12</f>
        <v>0.59855978475904092</v>
      </c>
      <c r="K12" s="91" t="s">
        <v>22</v>
      </c>
    </row>
    <row r="13" spans="1:11" s="17" customFormat="1">
      <c r="A13" s="225" t="s">
        <v>75</v>
      </c>
      <c r="B13" s="37" t="s">
        <v>80</v>
      </c>
      <c r="C13" s="183" t="s">
        <v>72</v>
      </c>
      <c r="D13" s="91" t="s">
        <v>22</v>
      </c>
      <c r="E13" s="217" t="s">
        <v>22</v>
      </c>
      <c r="F13" s="91" t="s">
        <v>22</v>
      </c>
      <c r="G13" s="91">
        <f>'Section B Appendix'!O13</f>
        <v>0.70226999999999995</v>
      </c>
      <c r="H13" s="91">
        <f>'Section B Appendix'!R13</f>
        <v>0.66774999999999995</v>
      </c>
      <c r="I13" s="91">
        <f>'Section B Appendix'!U13</f>
        <v>0.38181818181818183</v>
      </c>
      <c r="J13" s="91">
        <f>'Section B Appendix'!X13</f>
        <v>0.16666666666666666</v>
      </c>
      <c r="K13" s="91" t="s">
        <v>22</v>
      </c>
    </row>
    <row r="14" spans="1:11" s="17" customFormat="1" ht="13.5" thickBot="1">
      <c r="A14" s="227" t="s">
        <v>24</v>
      </c>
      <c r="B14" s="46" t="s">
        <v>81</v>
      </c>
      <c r="C14" s="182" t="s">
        <v>70</v>
      </c>
      <c r="D14" s="92" t="s">
        <v>22</v>
      </c>
      <c r="E14" s="219" t="s">
        <v>22</v>
      </c>
      <c r="F14" s="219" t="s">
        <v>22</v>
      </c>
      <c r="G14" s="92" t="str">
        <f>'Section B Appendix'!O14</f>
        <v>n/a</v>
      </c>
      <c r="H14" s="92" t="str">
        <f>'Section B Appendix'!R14</f>
        <v>n/a</v>
      </c>
      <c r="I14" s="219">
        <f>'Section B Appendix'!U14</f>
        <v>0.69662000000000002</v>
      </c>
      <c r="J14" s="92">
        <f>'Section B Appendix'!X14</f>
        <v>0.70645999999999998</v>
      </c>
      <c r="K14" s="92" t="s">
        <v>22</v>
      </c>
    </row>
    <row r="15" spans="1:11" customFormat="1" ht="21">
      <c r="A15" s="82" t="s">
        <v>24</v>
      </c>
      <c r="B15" s="83" t="s">
        <v>25</v>
      </c>
      <c r="C15" s="84" t="s">
        <v>64</v>
      </c>
      <c r="D15" s="93">
        <f>'Section B Appendix'!F15</f>
        <v>0.60623376623376624</v>
      </c>
      <c r="E15" s="217">
        <f>'Section B Appendix'!I15</f>
        <v>0.62679303278688525</v>
      </c>
      <c r="F15" s="217">
        <f>'Section B Appendix'!L15</f>
        <v>0.64833690987124459</v>
      </c>
      <c r="G15" s="217">
        <f>'Section B Appendix'!O15</f>
        <v>0.66533864541832666</v>
      </c>
      <c r="H15" s="217">
        <f>'Section B Appendix'!R15</f>
        <v>0.65078534031413615</v>
      </c>
      <c r="I15" s="217">
        <f>'Section B Appendix'!U15</f>
        <v>0.64645091106880614</v>
      </c>
      <c r="J15" s="93">
        <f>'Section B Appendix'!X15</f>
        <v>0.62754260582737764</v>
      </c>
      <c r="K15" s="93">
        <f>'Section B Appendix'!AA15</f>
        <v>0.6333424883273826</v>
      </c>
    </row>
    <row r="16" spans="1:11" customFormat="1" ht="21">
      <c r="A16" s="77" t="s">
        <v>24</v>
      </c>
      <c r="B16" s="78" t="s">
        <v>25</v>
      </c>
      <c r="C16" s="86" t="s">
        <v>71</v>
      </c>
      <c r="D16" s="91">
        <f>'Section B Appendix'!F16</f>
        <v>0.60005574136008921</v>
      </c>
      <c r="E16" s="91">
        <f>'Section B Appendix'!I16</f>
        <v>0.6199170124481328</v>
      </c>
      <c r="F16" s="91">
        <f>'Section B Appendix'!L16</f>
        <v>0.64160839160839156</v>
      </c>
      <c r="G16" s="91">
        <f>'Section B Appendix'!O16</f>
        <v>0.66039374638100756</v>
      </c>
      <c r="H16" s="91">
        <f>'Section B Appendix'!R16</f>
        <v>0.65027011657662781</v>
      </c>
      <c r="I16" s="91">
        <f>'Section B Appendix'!U16</f>
        <v>0.65105875335520424</v>
      </c>
      <c r="J16" s="91">
        <f>'Section B Appendix'!X16</f>
        <v>0.62936221419975935</v>
      </c>
      <c r="K16" s="91">
        <f>'Section B Appendix'!AA16</f>
        <v>0.63297232250300839</v>
      </c>
    </row>
    <row r="17" spans="1:11" customFormat="1" ht="21">
      <c r="A17" s="71" t="s">
        <v>24</v>
      </c>
      <c r="B17" s="72" t="s">
        <v>25</v>
      </c>
      <c r="C17" s="79" t="s">
        <v>72</v>
      </c>
      <c r="D17" s="91">
        <f>'Section B Appendix'!F17</f>
        <v>0.69083969465648853</v>
      </c>
      <c r="E17" s="91">
        <f>'Section B Appendix'!I17</f>
        <v>0.71280276816609001</v>
      </c>
      <c r="F17" s="91">
        <f>'Section B Appendix'!L17</f>
        <v>0.72635135135135132</v>
      </c>
      <c r="G17" s="91">
        <f>'Section B Appendix'!O17</f>
        <v>0.72025723472668812</v>
      </c>
      <c r="H17" s="91">
        <f>'Section B Appendix'!R17</f>
        <v>0.65676567656765672</v>
      </c>
      <c r="I17" s="91">
        <f>'Section B Appendix'!U17</f>
        <v>0.90909090909090906</v>
      </c>
      <c r="J17" s="91">
        <f>'Section B Appendix'!X17</f>
        <v>1</v>
      </c>
      <c r="K17" s="91">
        <f>'Section B Appendix'!AA17</f>
        <v>1</v>
      </c>
    </row>
    <row r="18" spans="1:11" customFormat="1" ht="21.75" thickBot="1">
      <c r="A18" s="75" t="s">
        <v>24</v>
      </c>
      <c r="B18" s="76" t="s">
        <v>25</v>
      </c>
      <c r="C18" s="85" t="s">
        <v>70</v>
      </c>
      <c r="D18" s="92" t="str">
        <f>'Section B Appendix'!F18</f>
        <v>n/a</v>
      </c>
      <c r="E18" s="92" t="str">
        <f>'Section B Appendix'!I18</f>
        <v>n/a</v>
      </c>
      <c r="F18" s="92" t="str">
        <f>'Section B Appendix'!L18</f>
        <v>n/a</v>
      </c>
      <c r="G18" s="92" t="str">
        <f>'Section B Appendix'!O18</f>
        <v>n/a</v>
      </c>
      <c r="H18" s="92" t="str">
        <f>'Section B Appendix'!R18</f>
        <v>n/a</v>
      </c>
      <c r="I18" s="92">
        <f>'Section B Appendix'!U18</f>
        <v>0.58785942492012777</v>
      </c>
      <c r="J18" s="92">
        <f>'Section B Appendix'!X18</f>
        <v>0.59934853420195444</v>
      </c>
      <c r="K18" s="92">
        <f>'Section B Appendix'!AA18</f>
        <v>0.63022508038585212</v>
      </c>
    </row>
    <row r="19" spans="1:11" s="17" customFormat="1" ht="21.75" thickBot="1">
      <c r="A19" s="252" t="s">
        <v>76</v>
      </c>
      <c r="B19" s="59" t="s">
        <v>126</v>
      </c>
      <c r="C19" s="249" t="s">
        <v>85</v>
      </c>
      <c r="D19" s="248" t="s">
        <v>22</v>
      </c>
      <c r="E19" s="248" t="s">
        <v>22</v>
      </c>
      <c r="F19" s="248" t="s">
        <v>22</v>
      </c>
      <c r="G19" s="248" t="s">
        <v>22</v>
      </c>
      <c r="H19" s="248" t="s">
        <v>22</v>
      </c>
      <c r="I19" s="253">
        <f>'Section B Appendix'!U19</f>
        <v>0.90365944734876769</v>
      </c>
      <c r="J19" s="262">
        <f>'Section B Appendix'!X19</f>
        <v>0.93100000000000005</v>
      </c>
      <c r="K19" s="256">
        <v>0.94099999999999995</v>
      </c>
    </row>
    <row r="20" spans="1:11" customFormat="1" ht="32.25" thickBot="1">
      <c r="A20" s="251" t="s">
        <v>77</v>
      </c>
      <c r="B20" s="46" t="s">
        <v>125</v>
      </c>
      <c r="C20" s="249" t="s">
        <v>85</v>
      </c>
      <c r="D20" s="250" t="s">
        <v>22</v>
      </c>
      <c r="E20" s="250" t="s">
        <v>22</v>
      </c>
      <c r="F20" s="250" t="s">
        <v>22</v>
      </c>
      <c r="G20" s="250" t="s">
        <v>22</v>
      </c>
      <c r="H20" s="250" t="s">
        <v>22</v>
      </c>
      <c r="I20" s="254">
        <f>'Section B Appendix'!U20</f>
        <v>0.82973805855161786</v>
      </c>
      <c r="J20" s="255">
        <f>'Section B Appendix'!X20</f>
        <v>0.88500000000000001</v>
      </c>
      <c r="K20" s="256">
        <v>0.90500000000000003</v>
      </c>
    </row>
    <row r="21" spans="1:11" s="17" customFormat="1" ht="21.75" thickBot="1">
      <c r="A21" s="18" t="s">
        <v>78</v>
      </c>
      <c r="B21" s="38" t="s">
        <v>112</v>
      </c>
      <c r="C21" s="249" t="s">
        <v>85</v>
      </c>
      <c r="D21" s="248" t="s">
        <v>22</v>
      </c>
      <c r="E21" s="248" t="s">
        <v>22</v>
      </c>
      <c r="F21" s="248" t="s">
        <v>22</v>
      </c>
      <c r="G21" s="248" t="s">
        <v>22</v>
      </c>
      <c r="H21" s="248" t="s">
        <v>22</v>
      </c>
      <c r="I21" s="263">
        <f>'Section B Appendix'!U21</f>
        <v>0.35323383084577115</v>
      </c>
      <c r="J21" s="255">
        <f>'Section B Appendix'!X21</f>
        <v>0.33100000000000002</v>
      </c>
      <c r="K21" s="257">
        <v>0.52700000000000002</v>
      </c>
    </row>
    <row r="22" spans="1:11" customFormat="1" ht="21">
      <c r="A22" s="73" t="s">
        <v>26</v>
      </c>
      <c r="B22" s="74" t="s">
        <v>27</v>
      </c>
      <c r="C22" s="80" t="s">
        <v>64</v>
      </c>
      <c r="D22" s="93">
        <f>'Section B Appendix'!F22</f>
        <v>0.746</v>
      </c>
      <c r="E22" s="93">
        <f>'Section B Appendix'!I22</f>
        <v>0.76800000000000002</v>
      </c>
      <c r="F22" s="93">
        <f>'Section B Appendix'!L22</f>
        <v>0.78400000000000003</v>
      </c>
      <c r="G22" s="93">
        <f>'Section B Appendix'!O22</f>
        <v>0.79200000000000004</v>
      </c>
      <c r="H22" s="93">
        <f>'Section B Appendix'!R22</f>
        <v>0.76100000000000001</v>
      </c>
      <c r="I22" s="93">
        <f>'Section B Appendix'!U22</f>
        <v>0.78603945371775419</v>
      </c>
      <c r="J22" s="93">
        <f>'Section B Appendix'!X22</f>
        <v>0.82848837209302328</v>
      </c>
      <c r="K22" s="93">
        <f>'Section B Appendix'!AA22</f>
        <v>0.81325301204819278</v>
      </c>
    </row>
    <row r="23" spans="1:11" customFormat="1" ht="21">
      <c r="A23" s="73" t="s">
        <v>26</v>
      </c>
      <c r="B23" s="74" t="s">
        <v>27</v>
      </c>
      <c r="C23" s="80" t="s">
        <v>71</v>
      </c>
      <c r="D23" s="91">
        <f>'Section B Appendix'!F23</f>
        <v>0.74399999999999999</v>
      </c>
      <c r="E23" s="91">
        <f>'Section B Appendix'!I23</f>
        <v>0.76700000000000002</v>
      </c>
      <c r="F23" s="91">
        <f>'Section B Appendix'!L23</f>
        <v>0.78200000000000003</v>
      </c>
      <c r="G23" s="91">
        <f>'Section B Appendix'!O23</f>
        <v>0.78900000000000003</v>
      </c>
      <c r="H23" s="91">
        <f>'Section B Appendix'!R23</f>
        <v>0.75800000000000001</v>
      </c>
      <c r="I23" s="91">
        <f>'Section B Appendix'!U23</f>
        <v>0.78664495114006516</v>
      </c>
      <c r="J23" s="91">
        <f>'Section B Appendix'!X23</f>
        <v>0.82792207792207795</v>
      </c>
      <c r="K23" s="91">
        <f>'Section B Appendix'!AA23</f>
        <v>0.8</v>
      </c>
    </row>
    <row r="24" spans="1:11" customFormat="1" ht="21">
      <c r="A24" s="71" t="s">
        <v>26</v>
      </c>
      <c r="B24" s="72" t="s">
        <v>27</v>
      </c>
      <c r="C24" s="79" t="s">
        <v>72</v>
      </c>
      <c r="D24" s="91">
        <f>'Section B Appendix'!F24</f>
        <v>0.76900000000000002</v>
      </c>
      <c r="E24" s="91">
        <f>'Section B Appendix'!I24</f>
        <v>0.78600000000000003</v>
      </c>
      <c r="F24" s="91">
        <f>'Section B Appendix'!L24</f>
        <v>0.81799999999999995</v>
      </c>
      <c r="G24" s="91">
        <f>'Section B Appendix'!O24</f>
        <v>0.83099999999999996</v>
      </c>
      <c r="H24" s="91">
        <f>'Section B Appendix'!R24</f>
        <v>0.81100000000000005</v>
      </c>
      <c r="I24" s="91">
        <f>'Section B Appendix'!U24</f>
        <v>0.8571428571428571</v>
      </c>
      <c r="J24" s="91">
        <f>'Section B Appendix'!X24</f>
        <v>0.33333333333333331</v>
      </c>
      <c r="K24" s="91">
        <f>'Section B Appendix'!AA24</f>
        <v>0</v>
      </c>
    </row>
    <row r="25" spans="1:11" customFormat="1" ht="21.75" thickBot="1">
      <c r="A25" s="226" t="s">
        <v>26</v>
      </c>
      <c r="B25" s="78" t="s">
        <v>27</v>
      </c>
      <c r="C25" s="86" t="s">
        <v>70</v>
      </c>
      <c r="D25" s="92" t="str">
        <f>'Section B Appendix'!F25</f>
        <v>n/a</v>
      </c>
      <c r="E25" s="92" t="str">
        <f>'Section B Appendix'!I25</f>
        <v>n/a</v>
      </c>
      <c r="F25" s="92" t="str">
        <f>'Section B Appendix'!L25</f>
        <v>n/a</v>
      </c>
      <c r="G25" s="92" t="str">
        <f>'Section B Appendix'!O25</f>
        <v>n/a</v>
      </c>
      <c r="H25" s="92" t="str">
        <f>'Section B Appendix'!R25</f>
        <v>n/a</v>
      </c>
      <c r="I25" s="92">
        <f>'Section B Appendix'!U25</f>
        <v>0.76315789473684215</v>
      </c>
      <c r="J25" s="92">
        <f>'Section B Appendix'!X25</f>
        <v>0.85507246376811596</v>
      </c>
      <c r="K25" s="92">
        <f>'Section B Appendix'!AA25</f>
        <v>0.9375</v>
      </c>
    </row>
    <row r="26" spans="1:11" s="17" customFormat="1" ht="32.25" thickBot="1">
      <c r="A26" s="264" t="s">
        <v>82</v>
      </c>
      <c r="B26" s="265" t="s">
        <v>122</v>
      </c>
      <c r="C26" s="249" t="s">
        <v>70</v>
      </c>
      <c r="D26" s="250" t="s">
        <v>22</v>
      </c>
      <c r="E26" s="250" t="s">
        <v>22</v>
      </c>
      <c r="F26" s="250" t="s">
        <v>22</v>
      </c>
      <c r="G26" s="250" t="s">
        <v>22</v>
      </c>
      <c r="H26" s="250" t="s">
        <v>22</v>
      </c>
      <c r="I26" s="261">
        <f>'Section B Appendix'!U26</f>
        <v>0.55721393034825872</v>
      </c>
      <c r="J26" s="343">
        <f>'Section B Appendix'!X26</f>
        <v>0.36699999999999999</v>
      </c>
      <c r="K26" s="257">
        <v>0.67700000000000005</v>
      </c>
    </row>
    <row r="27" spans="1:11" customFormat="1" ht="21">
      <c r="A27" s="224">
        <v>5</v>
      </c>
      <c r="B27" s="83" t="s">
        <v>28</v>
      </c>
      <c r="C27" s="84" t="s">
        <v>64</v>
      </c>
      <c r="D27" s="93">
        <f>'Section B Appendix'!F27</f>
        <v>0.70499999999999996</v>
      </c>
      <c r="E27" s="93">
        <f>'Section B Appendix'!I27</f>
        <v>0.71599999999999997</v>
      </c>
      <c r="F27" s="93">
        <f>'Section B Appendix'!L27</f>
        <v>0.70899999999999996</v>
      </c>
      <c r="G27" s="93">
        <f>'Section B Appendix'!O27</f>
        <v>0.71699999999999997</v>
      </c>
      <c r="H27" s="93">
        <f>'Section B Appendix'!R27</f>
        <v>0.71699999999999997</v>
      </c>
      <c r="I27" s="339">
        <f>'Section B Appendix'!U27</f>
        <v>0.71399999999999997</v>
      </c>
      <c r="J27" s="93">
        <f>'Section B Appendix'!X27</f>
        <v>0.76200000000000001</v>
      </c>
      <c r="K27" s="340">
        <f>'Section B Appendix'!AA27</f>
        <v>0.76300000000000001</v>
      </c>
    </row>
    <row r="28" spans="1:11" customFormat="1" ht="21">
      <c r="A28" s="228">
        <v>5</v>
      </c>
      <c r="B28" s="74" t="s">
        <v>28</v>
      </c>
      <c r="C28" s="80" t="s">
        <v>71</v>
      </c>
      <c r="D28" s="91">
        <f>'Section B Appendix'!F28</f>
        <v>0.70199999999999996</v>
      </c>
      <c r="E28" s="91">
        <f>'Section B Appendix'!I28</f>
        <v>0.71099999999999997</v>
      </c>
      <c r="F28" s="91">
        <f>'Section B Appendix'!L28</f>
        <v>0.70499999999999996</v>
      </c>
      <c r="G28" s="91">
        <f>'Section B Appendix'!O28</f>
        <v>0.71399999999999997</v>
      </c>
      <c r="H28" s="91">
        <f>'Section B Appendix'!R28</f>
        <v>0.71299999999999997</v>
      </c>
      <c r="I28" s="202">
        <f>'Section B Appendix'!U28</f>
        <v>0.71499999999999997</v>
      </c>
      <c r="J28" s="91">
        <f>'Section B Appendix'!X28</f>
        <v>0.76</v>
      </c>
      <c r="K28" s="341">
        <f>'Section B Appendix'!AA28</f>
        <v>0.76300000000000001</v>
      </c>
    </row>
    <row r="29" spans="1:11" customFormat="1" ht="21">
      <c r="A29" s="225">
        <v>5</v>
      </c>
      <c r="B29" s="72" t="s">
        <v>28</v>
      </c>
      <c r="C29" s="79" t="s">
        <v>72</v>
      </c>
      <c r="D29" s="91">
        <f>'Section B Appendix'!F29</f>
        <v>0.746</v>
      </c>
      <c r="E29" s="91">
        <f>'Section B Appendix'!I29</f>
        <v>0.76900000000000002</v>
      </c>
      <c r="F29" s="91">
        <f>'Section B Appendix'!L29</f>
        <v>0.76100000000000001</v>
      </c>
      <c r="G29" s="91">
        <f>'Section B Appendix'!O29</f>
        <v>0.75900000000000001</v>
      </c>
      <c r="H29" s="91">
        <f>'Section B Appendix'!R29</f>
        <v>0.76900000000000002</v>
      </c>
      <c r="I29" s="202">
        <f>'Section B Appendix'!U29</f>
        <v>0.64500000000000002</v>
      </c>
      <c r="J29" s="91">
        <f>'Section B Appendix'!X29</f>
        <v>0.63300000000000001</v>
      </c>
      <c r="K29" s="341">
        <f>'Section B Appendix'!AA29</f>
        <v>0.59299999999999997</v>
      </c>
    </row>
    <row r="30" spans="1:11" customFormat="1" ht="21.75" thickBot="1">
      <c r="A30" s="227">
        <v>5</v>
      </c>
      <c r="B30" s="76" t="s">
        <v>28</v>
      </c>
      <c r="C30" s="85" t="s">
        <v>70</v>
      </c>
      <c r="D30" s="92" t="str">
        <f>'Section B Appendix'!F30</f>
        <v>n/a</v>
      </c>
      <c r="E30" s="92" t="str">
        <f>'Section B Appendix'!I30</f>
        <v>n/a</v>
      </c>
      <c r="F30" s="92" t="str">
        <f>'Section B Appendix'!L30</f>
        <v>n/a</v>
      </c>
      <c r="G30" s="92" t="str">
        <f>'Section B Appendix'!O30</f>
        <v>n/a</v>
      </c>
      <c r="H30" s="92" t="str">
        <f>'Section B Appendix'!R30</f>
        <v>n/a</v>
      </c>
      <c r="I30" s="280">
        <f>'Section B Appendix'!U30</f>
        <v>0.71</v>
      </c>
      <c r="J30" s="92">
        <f>'Section B Appendix'!X30</f>
        <v>0.79200000000000004</v>
      </c>
      <c r="K30" s="342">
        <f>'Section B Appendix'!AA30</f>
        <v>0.76100000000000001</v>
      </c>
    </row>
    <row r="31" spans="1:11" customFormat="1" ht="21.75" thickBot="1">
      <c r="A31" s="252" t="s">
        <v>83</v>
      </c>
      <c r="B31" s="49" t="s">
        <v>120</v>
      </c>
      <c r="C31" s="249" t="s">
        <v>85</v>
      </c>
      <c r="D31" s="250" t="s">
        <v>22</v>
      </c>
      <c r="E31" s="250" t="s">
        <v>22</v>
      </c>
      <c r="F31" s="250" t="s">
        <v>22</v>
      </c>
      <c r="G31" s="250" t="s">
        <v>22</v>
      </c>
      <c r="H31" s="250" t="s">
        <v>22</v>
      </c>
      <c r="I31" s="254">
        <f>'Section B Appendix'!U31</f>
        <v>0.48888888888888887</v>
      </c>
      <c r="J31" s="344">
        <f>'Section B Appendix'!X31</f>
        <v>0.872</v>
      </c>
      <c r="K31" s="257">
        <v>0.92100000000000004</v>
      </c>
    </row>
    <row r="32" spans="1:11" customFormat="1" ht="21.75" thickBot="1">
      <c r="A32" s="252" t="s">
        <v>84</v>
      </c>
      <c r="B32" s="265" t="s">
        <v>121</v>
      </c>
      <c r="C32" s="249" t="s">
        <v>85</v>
      </c>
      <c r="D32" s="250" t="s">
        <v>22</v>
      </c>
      <c r="E32" s="250" t="s">
        <v>22</v>
      </c>
      <c r="F32" s="250" t="s">
        <v>22</v>
      </c>
      <c r="G32" s="250" t="s">
        <v>22</v>
      </c>
      <c r="H32" s="250" t="s">
        <v>22</v>
      </c>
      <c r="I32" s="258">
        <f>'Section B Appendix'!U32</f>
        <v>0.33575581395348836</v>
      </c>
      <c r="J32" s="260">
        <f>'Section B Appendix'!X32</f>
        <v>0.374</v>
      </c>
      <c r="K32" s="259">
        <v>0.44800000000000001</v>
      </c>
    </row>
    <row r="33" spans="1:8" customFormat="1">
      <c r="A33" s="2" t="s">
        <v>130</v>
      </c>
      <c r="C33" s="28"/>
    </row>
    <row r="34" spans="1:8" customFormat="1">
      <c r="A34" s="184" t="s">
        <v>116</v>
      </c>
    </row>
    <row r="35" spans="1:8" customFormat="1">
      <c r="A35" s="184" t="s">
        <v>65</v>
      </c>
    </row>
    <row r="36" spans="1:8" s="17" customFormat="1">
      <c r="A36" s="184" t="s">
        <v>117</v>
      </c>
    </row>
    <row r="37" spans="1:8" customFormat="1" ht="12" customHeight="1">
      <c r="A37" s="333" t="s">
        <v>118</v>
      </c>
      <c r="D37" s="333"/>
      <c r="E37" s="333"/>
      <c r="F37" s="333"/>
      <c r="G37" s="333"/>
      <c r="H37" s="333"/>
    </row>
  </sheetData>
  <mergeCells count="1">
    <mergeCell ref="A1:K1"/>
  </mergeCells>
  <printOptions horizontalCentered="1"/>
  <pageMargins left="0.25" right="0.25" top="0.75" bottom="0.75" header="0.3" footer="0.3"/>
  <pageSetup scale="82" fitToWidth="0" orientation="landscape" horizontalDpi="300" verticalDpi="300" r:id="rId1"/>
  <headerFooter alignWithMargins="0">
    <oddHeader>&amp;C&amp;8Texas Department of Family and Protective Services</oddHeader>
    <oddFooter>&amp;L&amp;8Data Source:  IMPACT Data Warehouse&amp;C&amp;8&amp;P of &amp;N&amp;R&amp;8Management Reporting &amp; Statistics
FY10 - FY15 Data as of November 7th Following End of Each Fiscal Year
FY17 Data as of 01/07/2017
Log 80140 (dD)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workbookViewId="0">
      <selection activeCell="I20" sqref="I20"/>
    </sheetView>
  </sheetViews>
  <sheetFormatPr defaultRowHeight="12.75"/>
  <sheetData>
    <row r="1" spans="1:11" ht="19.5" customHeight="1">
      <c r="A1" s="404" t="s">
        <v>113</v>
      </c>
      <c r="B1" s="404"/>
      <c r="C1" s="404"/>
      <c r="D1" s="404"/>
      <c r="E1" s="404"/>
      <c r="F1" s="404"/>
      <c r="G1" s="404"/>
      <c r="H1" s="404"/>
      <c r="I1" s="404"/>
      <c r="J1" s="404"/>
      <c r="K1" s="404"/>
    </row>
    <row r="2" spans="1:11">
      <c r="A2" s="234" t="s">
        <v>86</v>
      </c>
      <c r="B2" s="17"/>
      <c r="C2" s="17"/>
      <c r="D2" s="17"/>
      <c r="E2" s="17"/>
      <c r="F2" s="17"/>
      <c r="G2" s="17"/>
      <c r="H2" s="17"/>
      <c r="I2" s="17"/>
      <c r="J2" s="17"/>
      <c r="K2" s="17"/>
    </row>
    <row r="3" spans="1:11" ht="87" customHeight="1">
      <c r="A3" s="403" t="s">
        <v>87</v>
      </c>
      <c r="B3" s="403"/>
      <c r="C3" s="403"/>
      <c r="D3" s="403"/>
      <c r="E3" s="403"/>
      <c r="F3" s="403"/>
      <c r="G3" s="403"/>
      <c r="H3" s="403"/>
      <c r="I3" s="403"/>
      <c r="J3" s="403"/>
      <c r="K3" s="403"/>
    </row>
    <row r="4" spans="1:11" ht="79.5" customHeight="1">
      <c r="A4" s="403" t="s">
        <v>88</v>
      </c>
      <c r="B4" s="403"/>
      <c r="C4" s="403"/>
      <c r="D4" s="403"/>
      <c r="E4" s="403"/>
      <c r="F4" s="403"/>
      <c r="G4" s="403"/>
      <c r="H4" s="403"/>
      <c r="I4" s="403"/>
      <c r="J4" s="403"/>
      <c r="K4" s="403"/>
    </row>
    <row r="5" spans="1:11">
      <c r="A5" s="40" t="s">
        <v>130</v>
      </c>
    </row>
  </sheetData>
  <mergeCells count="3">
    <mergeCell ref="A3:K3"/>
    <mergeCell ref="A4:K4"/>
    <mergeCell ref="A1:K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topLeftCell="A22" workbookViewId="0">
      <selection activeCell="N58" sqref="N58"/>
    </sheetView>
  </sheetViews>
  <sheetFormatPr defaultColWidth="9.140625" defaultRowHeight="12"/>
  <cols>
    <col min="1" max="1" width="25.140625" style="235" customWidth="1"/>
    <col min="2" max="2" width="10.140625" style="235" customWidth="1"/>
    <col min="3" max="3" width="16.42578125" style="235" customWidth="1"/>
    <col min="4" max="4" width="8.28515625" style="235" customWidth="1"/>
    <col min="5" max="5" width="15.85546875" style="235" customWidth="1"/>
    <col min="6" max="6" width="8.28515625" style="235" customWidth="1"/>
    <col min="7" max="7" width="19.42578125" style="235" customWidth="1"/>
    <col min="8" max="8" width="7.5703125" style="235" customWidth="1"/>
    <col min="9" max="9" width="14.85546875" style="235" customWidth="1"/>
    <col min="10" max="13" width="9.140625" style="235"/>
    <col min="14" max="14" width="14.140625" style="235" customWidth="1"/>
    <col min="15" max="16384" width="9.140625" style="235"/>
  </cols>
  <sheetData>
    <row r="1" spans="1:13" ht="17.25" customHeight="1">
      <c r="A1" s="402" t="s">
        <v>163</v>
      </c>
      <c r="B1" s="402"/>
      <c r="C1" s="402"/>
      <c r="D1" s="402"/>
      <c r="E1" s="402"/>
      <c r="F1" s="402"/>
      <c r="G1" s="402"/>
      <c r="H1" s="402"/>
      <c r="I1" s="402"/>
      <c r="J1" s="392"/>
      <c r="K1" s="392"/>
      <c r="L1" s="392"/>
      <c r="M1" s="392"/>
    </row>
    <row r="2" spans="1:13" ht="15.75" customHeight="1">
      <c r="A2" s="382"/>
      <c r="B2" s="387" t="s">
        <v>132</v>
      </c>
      <c r="C2" s="386"/>
      <c r="D2" s="387" t="s">
        <v>133</v>
      </c>
      <c r="E2" s="386"/>
      <c r="F2" s="387" t="s">
        <v>134</v>
      </c>
      <c r="G2" s="386"/>
      <c r="H2" s="387" t="s">
        <v>135</v>
      </c>
      <c r="I2" s="386"/>
    </row>
    <row r="3" spans="1:13">
      <c r="A3" s="388" t="s">
        <v>90</v>
      </c>
      <c r="B3" s="242" t="s">
        <v>136</v>
      </c>
      <c r="C3" s="237">
        <f>I3-E3-G3</f>
        <v>379024432</v>
      </c>
      <c r="D3" s="242" t="s">
        <v>136</v>
      </c>
      <c r="E3" s="237">
        <v>0</v>
      </c>
      <c r="F3" s="242" t="s">
        <v>136</v>
      </c>
      <c r="G3" s="237">
        <v>24135120</v>
      </c>
      <c r="H3" s="242" t="s">
        <v>136</v>
      </c>
      <c r="I3" s="237">
        <v>403159552</v>
      </c>
    </row>
    <row r="4" spans="1:13">
      <c r="A4" s="389"/>
      <c r="B4" s="238" t="s">
        <v>91</v>
      </c>
      <c r="C4" s="239">
        <f t="shared" ref="C4:C7" si="0">I4-E4-G4</f>
        <v>11064186</v>
      </c>
      <c r="D4" s="238" t="s">
        <v>91</v>
      </c>
      <c r="E4" s="239">
        <v>0</v>
      </c>
      <c r="F4" s="238" t="s">
        <v>91</v>
      </c>
      <c r="G4" s="239">
        <v>621151</v>
      </c>
      <c r="H4" s="238" t="s">
        <v>91</v>
      </c>
      <c r="I4" s="239">
        <v>11685337</v>
      </c>
      <c r="J4" s="236" t="s">
        <v>137</v>
      </c>
    </row>
    <row r="5" spans="1:13">
      <c r="A5" s="390" t="s">
        <v>93</v>
      </c>
      <c r="B5" s="240" t="s">
        <v>94</v>
      </c>
      <c r="C5" s="241">
        <f t="shared" si="0"/>
        <v>11404052</v>
      </c>
      <c r="D5" s="240" t="s">
        <v>94</v>
      </c>
      <c r="E5" s="241">
        <v>0</v>
      </c>
      <c r="F5" s="240" t="s">
        <v>94</v>
      </c>
      <c r="G5" s="241">
        <v>122100</v>
      </c>
      <c r="H5" s="240" t="s">
        <v>94</v>
      </c>
      <c r="I5" s="241">
        <v>11526152</v>
      </c>
      <c r="J5" s="236" t="s">
        <v>138</v>
      </c>
    </row>
    <row r="6" spans="1:13">
      <c r="A6" s="390" t="s">
        <v>96</v>
      </c>
      <c r="B6" s="240" t="s">
        <v>97</v>
      </c>
      <c r="C6" s="241">
        <f t="shared" si="0"/>
        <v>1303128</v>
      </c>
      <c r="D6" s="240" t="s">
        <v>97</v>
      </c>
      <c r="E6" s="241">
        <v>0</v>
      </c>
      <c r="F6" s="240" t="s">
        <v>97</v>
      </c>
      <c r="G6" s="241">
        <v>37912</v>
      </c>
      <c r="H6" s="240" t="s">
        <v>97</v>
      </c>
      <c r="I6" s="241">
        <v>1341040</v>
      </c>
      <c r="J6" s="236" t="s">
        <v>139</v>
      </c>
    </row>
    <row r="7" spans="1:13">
      <c r="A7" s="388" t="s">
        <v>99</v>
      </c>
      <c r="B7" s="242" t="s">
        <v>100</v>
      </c>
      <c r="C7" s="237">
        <f t="shared" si="0"/>
        <v>1437018</v>
      </c>
      <c r="D7" s="242" t="s">
        <v>100</v>
      </c>
      <c r="E7" s="237">
        <v>0</v>
      </c>
      <c r="F7" s="242" t="s">
        <v>100</v>
      </c>
      <c r="G7" s="237">
        <v>74817</v>
      </c>
      <c r="H7" s="242" t="s">
        <v>100</v>
      </c>
      <c r="I7" s="237">
        <v>1511835</v>
      </c>
      <c r="J7" s="236" t="s">
        <v>140</v>
      </c>
    </row>
    <row r="8" spans="1:13">
      <c r="A8" s="391" t="s">
        <v>101</v>
      </c>
      <c r="B8" s="383" t="s">
        <v>141</v>
      </c>
      <c r="C8" s="243">
        <v>0</v>
      </c>
      <c r="D8" s="383" t="s">
        <v>141</v>
      </c>
      <c r="E8" s="243">
        <v>0</v>
      </c>
      <c r="F8" s="383" t="s">
        <v>141</v>
      </c>
      <c r="G8" s="243">
        <v>0</v>
      </c>
      <c r="H8" s="383" t="s">
        <v>141</v>
      </c>
      <c r="I8" s="243">
        <f>E8+G8</f>
        <v>0</v>
      </c>
    </row>
    <row r="9" spans="1:13">
      <c r="A9" s="391" t="s">
        <v>105</v>
      </c>
      <c r="B9" s="383" t="s">
        <v>142</v>
      </c>
      <c r="C9" s="243">
        <v>204387</v>
      </c>
      <c r="D9" s="383" t="s">
        <v>142</v>
      </c>
      <c r="E9" s="243">
        <v>0</v>
      </c>
      <c r="F9" s="383" t="s">
        <v>142</v>
      </c>
      <c r="G9" s="243">
        <v>0</v>
      </c>
      <c r="H9" s="383" t="s">
        <v>142</v>
      </c>
      <c r="I9" s="243">
        <f>C9+E9+G9</f>
        <v>204387</v>
      </c>
    </row>
    <row r="10" spans="1:13" ht="24" customHeight="1">
      <c r="A10" s="391" t="s">
        <v>102</v>
      </c>
      <c r="B10" s="383" t="s">
        <v>143</v>
      </c>
      <c r="C10" s="243">
        <v>0</v>
      </c>
      <c r="D10" s="383" t="s">
        <v>143</v>
      </c>
      <c r="E10" s="243">
        <v>0</v>
      </c>
      <c r="F10" s="383" t="s">
        <v>143</v>
      </c>
      <c r="G10" s="243">
        <v>0</v>
      </c>
      <c r="H10" s="383" t="s">
        <v>143</v>
      </c>
      <c r="I10" s="243">
        <f>C10+E10+G10</f>
        <v>0</v>
      </c>
    </row>
    <row r="11" spans="1:13">
      <c r="A11" s="391" t="s">
        <v>106</v>
      </c>
      <c r="B11" s="383" t="s">
        <v>144</v>
      </c>
      <c r="C11" s="243">
        <v>810200</v>
      </c>
      <c r="D11" s="383" t="s">
        <v>144</v>
      </c>
      <c r="E11" s="243">
        <v>0</v>
      </c>
      <c r="F11" s="383" t="s">
        <v>144</v>
      </c>
      <c r="G11" s="243">
        <v>0</v>
      </c>
      <c r="H11" s="383" t="s">
        <v>144</v>
      </c>
      <c r="I11" s="243">
        <f>C11+E11+G11</f>
        <v>810200</v>
      </c>
    </row>
    <row r="12" spans="1:13" ht="48" customHeight="1">
      <c r="A12" s="391" t="s">
        <v>103</v>
      </c>
      <c r="B12" s="383" t="s">
        <v>104</v>
      </c>
      <c r="C12" s="243">
        <v>344984.12</v>
      </c>
      <c r="D12" s="383" t="s">
        <v>145</v>
      </c>
      <c r="E12" s="243">
        <v>0</v>
      </c>
      <c r="F12" s="383" t="s">
        <v>145</v>
      </c>
      <c r="G12" s="243">
        <v>445143.70999999996</v>
      </c>
      <c r="H12" s="383" t="s">
        <v>146</v>
      </c>
      <c r="I12" s="243">
        <f>C12+E12+G12</f>
        <v>790127.83</v>
      </c>
    </row>
    <row r="13" spans="1:13" ht="24" customHeight="1">
      <c r="A13" s="391" t="s">
        <v>89</v>
      </c>
      <c r="B13" s="245"/>
      <c r="C13" s="246">
        <f>SUM(C3:C12)</f>
        <v>405592387.12</v>
      </c>
      <c r="D13" s="247"/>
      <c r="E13" s="246">
        <f>SUM(E3:E12)</f>
        <v>0</v>
      </c>
      <c r="F13" s="247"/>
      <c r="G13" s="246">
        <f>SUM(G3:G12)</f>
        <v>25436243.710000001</v>
      </c>
      <c r="H13" s="247"/>
      <c r="I13" s="246">
        <f>SUM(I3:I12)</f>
        <v>431028630.82999998</v>
      </c>
    </row>
    <row r="14" spans="1:13">
      <c r="A14" s="235" t="s">
        <v>130</v>
      </c>
    </row>
    <row r="15" spans="1:13" s="236" customFormat="1">
      <c r="A15" s="236" t="s">
        <v>147</v>
      </c>
    </row>
    <row r="16" spans="1:13" s="236" customFormat="1">
      <c r="A16" s="236" t="s">
        <v>107</v>
      </c>
    </row>
    <row r="17" spans="1:15" s="236" customFormat="1">
      <c r="A17" s="236" t="s">
        <v>108</v>
      </c>
    </row>
    <row r="18" spans="1:15" s="236" customFormat="1">
      <c r="A18" s="244" t="s">
        <v>148</v>
      </c>
    </row>
    <row r="19" spans="1:15" s="236" customFormat="1">
      <c r="A19" s="244" t="s">
        <v>149</v>
      </c>
    </row>
    <row r="20" spans="1:15" s="236" customFormat="1">
      <c r="A20" s="236" t="s">
        <v>150</v>
      </c>
    </row>
    <row r="21" spans="1:15" s="236" customFormat="1">
      <c r="A21" s="236" t="s">
        <v>151</v>
      </c>
    </row>
    <row r="23" spans="1:15" ht="15">
      <c r="A23" s="402" t="s">
        <v>164</v>
      </c>
      <c r="B23" s="402"/>
      <c r="C23" s="402"/>
      <c r="D23" s="402"/>
      <c r="E23" s="402"/>
      <c r="F23" s="402"/>
      <c r="G23" s="402"/>
      <c r="H23" s="402"/>
      <c r="I23" s="402"/>
      <c r="J23" s="392"/>
      <c r="K23" s="392"/>
      <c r="L23" s="392"/>
      <c r="M23" s="392"/>
    </row>
    <row r="24" spans="1:15">
      <c r="A24" s="382"/>
      <c r="B24" s="387" t="s">
        <v>132</v>
      </c>
      <c r="C24" s="386"/>
      <c r="D24" s="387" t="s">
        <v>133</v>
      </c>
      <c r="E24" s="386"/>
      <c r="F24" s="387" t="s">
        <v>134</v>
      </c>
      <c r="G24" s="386"/>
      <c r="H24" s="387" t="s">
        <v>135</v>
      </c>
      <c r="I24" s="386"/>
    </row>
    <row r="25" spans="1:15">
      <c r="A25" s="388" t="s">
        <v>90</v>
      </c>
      <c r="B25" s="242" t="s">
        <v>152</v>
      </c>
      <c r="C25" s="237">
        <f>I25-E25-G25</f>
        <v>386386507</v>
      </c>
      <c r="D25" s="242" t="s">
        <v>152</v>
      </c>
      <c r="E25" s="237">
        <v>0</v>
      </c>
      <c r="F25" s="242" t="s">
        <v>152</v>
      </c>
      <c r="G25" s="237">
        <v>36472479</v>
      </c>
      <c r="H25" s="242" t="s">
        <v>152</v>
      </c>
      <c r="I25" s="237">
        <v>422858986</v>
      </c>
      <c r="O25" s="384"/>
    </row>
    <row r="26" spans="1:15">
      <c r="A26" s="389"/>
      <c r="B26" s="238" t="s">
        <v>91</v>
      </c>
      <c r="C26" s="239">
        <f t="shared" ref="C26:C30" si="1">I26-E26-G26</f>
        <v>12226807</v>
      </c>
      <c r="D26" s="238" t="s">
        <v>91</v>
      </c>
      <c r="E26" s="239">
        <v>0</v>
      </c>
      <c r="F26" s="238" t="s">
        <v>91</v>
      </c>
      <c r="G26" s="239">
        <v>1169389</v>
      </c>
      <c r="H26" s="238" t="s">
        <v>91</v>
      </c>
      <c r="I26" s="239">
        <v>13396196</v>
      </c>
      <c r="J26" s="236" t="s">
        <v>92</v>
      </c>
    </row>
    <row r="27" spans="1:15">
      <c r="A27" s="390" t="s">
        <v>93</v>
      </c>
      <c r="B27" s="240" t="s">
        <v>109</v>
      </c>
      <c r="C27" s="241">
        <f t="shared" si="1"/>
        <v>11159602</v>
      </c>
      <c r="D27" s="240" t="s">
        <v>109</v>
      </c>
      <c r="E27" s="241">
        <v>0</v>
      </c>
      <c r="F27" s="240" t="s">
        <v>109</v>
      </c>
      <c r="G27" s="241">
        <v>324500</v>
      </c>
      <c r="H27" s="240" t="s">
        <v>109</v>
      </c>
      <c r="I27" s="241">
        <v>11484102</v>
      </c>
      <c r="J27" s="236" t="s">
        <v>153</v>
      </c>
    </row>
    <row r="28" spans="1:15">
      <c r="A28" s="390" t="s">
        <v>96</v>
      </c>
      <c r="B28" s="240" t="s">
        <v>94</v>
      </c>
      <c r="C28" s="241">
        <f t="shared" si="1"/>
        <v>1287180</v>
      </c>
      <c r="D28" s="240" t="s">
        <v>94</v>
      </c>
      <c r="E28" s="241">
        <v>0</v>
      </c>
      <c r="F28" s="240" t="s">
        <v>94</v>
      </c>
      <c r="G28" s="241">
        <v>94516</v>
      </c>
      <c r="H28" s="240" t="s">
        <v>94</v>
      </c>
      <c r="I28" s="241">
        <v>1381696</v>
      </c>
      <c r="J28" s="236" t="s">
        <v>154</v>
      </c>
    </row>
    <row r="29" spans="1:15">
      <c r="A29" s="390" t="s">
        <v>99</v>
      </c>
      <c r="B29" s="240" t="s">
        <v>110</v>
      </c>
      <c r="C29" s="241">
        <f t="shared" si="1"/>
        <v>5017697.4099999974</v>
      </c>
      <c r="D29" s="240" t="s">
        <v>110</v>
      </c>
      <c r="E29" s="241">
        <v>0</v>
      </c>
      <c r="F29" s="240" t="s">
        <v>110</v>
      </c>
      <c r="G29" s="241">
        <v>0</v>
      </c>
      <c r="H29" s="240" t="s">
        <v>110</v>
      </c>
      <c r="I29" s="241">
        <v>5017697.4099999974</v>
      </c>
      <c r="J29" s="236" t="s">
        <v>111</v>
      </c>
    </row>
    <row r="30" spans="1:15">
      <c r="A30" s="388"/>
      <c r="B30" s="242" t="s">
        <v>97</v>
      </c>
      <c r="C30" s="237">
        <f t="shared" si="1"/>
        <v>21110862</v>
      </c>
      <c r="D30" s="242" t="s">
        <v>97</v>
      </c>
      <c r="E30" s="237">
        <v>0</v>
      </c>
      <c r="F30" s="242" t="s">
        <v>97</v>
      </c>
      <c r="G30" s="237">
        <v>121096</v>
      </c>
      <c r="H30" s="242" t="s">
        <v>97</v>
      </c>
      <c r="I30" s="237">
        <v>21231958</v>
      </c>
      <c r="J30" s="236" t="s">
        <v>155</v>
      </c>
    </row>
    <row r="31" spans="1:15">
      <c r="A31" s="391" t="s">
        <v>101</v>
      </c>
      <c r="B31" s="383" t="s">
        <v>141</v>
      </c>
      <c r="C31" s="243">
        <v>0</v>
      </c>
      <c r="D31" s="383" t="s">
        <v>141</v>
      </c>
      <c r="E31" s="243">
        <v>0</v>
      </c>
      <c r="F31" s="383" t="s">
        <v>141</v>
      </c>
      <c r="G31" s="243"/>
      <c r="H31" s="383" t="s">
        <v>141</v>
      </c>
      <c r="I31" s="243">
        <f>E31+G31</f>
        <v>0</v>
      </c>
    </row>
    <row r="32" spans="1:15">
      <c r="A32" s="391" t="s">
        <v>105</v>
      </c>
      <c r="B32" s="383" t="s">
        <v>143</v>
      </c>
      <c r="C32" s="243">
        <v>278100</v>
      </c>
      <c r="D32" s="383" t="s">
        <v>143</v>
      </c>
      <c r="E32" s="243">
        <v>0</v>
      </c>
      <c r="F32" s="383" t="s">
        <v>143</v>
      </c>
      <c r="G32" s="243"/>
      <c r="H32" s="383" t="s">
        <v>143</v>
      </c>
      <c r="I32" s="243">
        <f>C32+E32+G32</f>
        <v>278100</v>
      </c>
    </row>
    <row r="33" spans="1:15" ht="21" customHeight="1">
      <c r="A33" s="391" t="s">
        <v>102</v>
      </c>
      <c r="B33" s="383" t="s">
        <v>143</v>
      </c>
      <c r="C33" s="243">
        <v>0</v>
      </c>
      <c r="D33" s="383" t="s">
        <v>143</v>
      </c>
      <c r="E33" s="243">
        <v>0</v>
      </c>
      <c r="F33" s="383" t="s">
        <v>143</v>
      </c>
      <c r="G33" s="243"/>
      <c r="H33" s="383" t="s">
        <v>143</v>
      </c>
      <c r="I33" s="243">
        <f>C33+E33+G33</f>
        <v>0</v>
      </c>
    </row>
    <row r="34" spans="1:15">
      <c r="A34" s="391" t="s">
        <v>106</v>
      </c>
      <c r="B34" s="383" t="s">
        <v>156</v>
      </c>
      <c r="C34" s="243">
        <v>0</v>
      </c>
      <c r="D34" s="383" t="s">
        <v>156</v>
      </c>
      <c r="E34" s="243">
        <v>0</v>
      </c>
      <c r="F34" s="383" t="s">
        <v>156</v>
      </c>
      <c r="G34" s="243"/>
      <c r="H34" s="383" t="s">
        <v>156</v>
      </c>
      <c r="I34" s="243">
        <f>C34+E34+G34</f>
        <v>0</v>
      </c>
    </row>
    <row r="35" spans="1:15" ht="36">
      <c r="A35" s="391" t="s">
        <v>103</v>
      </c>
      <c r="B35" s="383" t="s">
        <v>104</v>
      </c>
      <c r="C35" s="243">
        <v>428839</v>
      </c>
      <c r="D35" s="383" t="s">
        <v>157</v>
      </c>
      <c r="E35" s="243">
        <v>0</v>
      </c>
      <c r="F35" s="383" t="s">
        <v>157</v>
      </c>
      <c r="G35" s="243">
        <v>2369259.29</v>
      </c>
      <c r="H35" s="383" t="s">
        <v>146</v>
      </c>
      <c r="I35" s="243">
        <f>C35+E35+G35</f>
        <v>2798098.29</v>
      </c>
    </row>
    <row r="36" spans="1:15">
      <c r="A36" s="381" t="s">
        <v>89</v>
      </c>
      <c r="B36" s="245"/>
      <c r="C36" s="246">
        <f>SUM(C25:C35)</f>
        <v>437895594.41000003</v>
      </c>
      <c r="D36" s="247"/>
      <c r="E36" s="246">
        <f>SUM(E25:E35)</f>
        <v>0</v>
      </c>
      <c r="F36" s="247"/>
      <c r="G36" s="246">
        <f>SUM(G25:G35)</f>
        <v>40551239.289999999</v>
      </c>
      <c r="H36" s="247"/>
      <c r="I36" s="246">
        <f>SUM(I25:I35)</f>
        <v>478446833.70000005</v>
      </c>
    </row>
    <row r="37" spans="1:15">
      <c r="A37" s="235" t="s">
        <v>130</v>
      </c>
    </row>
    <row r="38" spans="1:15">
      <c r="A38" s="236" t="s">
        <v>147</v>
      </c>
      <c r="B38" s="236"/>
      <c r="C38" s="236"/>
      <c r="D38" s="236"/>
      <c r="E38" s="236"/>
      <c r="F38" s="236"/>
      <c r="G38" s="236"/>
      <c r="H38" s="236"/>
      <c r="I38" s="236"/>
      <c r="J38" s="236"/>
    </row>
    <row r="39" spans="1:15">
      <c r="A39" s="236" t="s">
        <v>107</v>
      </c>
      <c r="B39" s="236"/>
      <c r="C39" s="236"/>
      <c r="D39" s="236"/>
      <c r="E39" s="236"/>
      <c r="F39" s="236"/>
      <c r="G39" s="236"/>
      <c r="H39" s="236"/>
      <c r="I39" s="236"/>
      <c r="J39" s="236"/>
    </row>
    <row r="40" spans="1:15">
      <c r="A40" s="236" t="s">
        <v>108</v>
      </c>
      <c r="B40" s="236"/>
      <c r="C40" s="236"/>
      <c r="D40" s="236"/>
      <c r="E40" s="236"/>
      <c r="F40" s="236"/>
      <c r="G40" s="236"/>
      <c r="H40" s="236"/>
      <c r="I40" s="236"/>
      <c r="J40" s="236"/>
    </row>
    <row r="41" spans="1:15">
      <c r="A41" s="236" t="s">
        <v>158</v>
      </c>
      <c r="B41" s="236"/>
      <c r="C41" s="236"/>
      <c r="D41" s="236"/>
      <c r="E41" s="236"/>
      <c r="F41" s="236"/>
      <c r="G41" s="236"/>
      <c r="H41" s="236"/>
      <c r="I41" s="236"/>
      <c r="J41" s="236"/>
    </row>
    <row r="42" spans="1:15">
      <c r="A42" s="236" t="s">
        <v>159</v>
      </c>
      <c r="B42" s="236"/>
      <c r="C42" s="236"/>
      <c r="D42" s="236"/>
      <c r="E42" s="236"/>
      <c r="F42" s="236"/>
      <c r="G42" s="236"/>
      <c r="H42" s="236"/>
      <c r="I42" s="236"/>
      <c r="J42" s="236"/>
    </row>
    <row r="43" spans="1:15">
      <c r="A43" s="236" t="s">
        <v>160</v>
      </c>
      <c r="B43" s="236"/>
      <c r="C43" s="236"/>
      <c r="D43" s="236"/>
      <c r="E43" s="236"/>
      <c r="F43" s="236"/>
      <c r="G43" s="236"/>
      <c r="H43" s="236"/>
      <c r="I43" s="236"/>
      <c r="J43" s="236"/>
    </row>
    <row r="44" spans="1:15">
      <c r="A44" s="236" t="s">
        <v>161</v>
      </c>
      <c r="B44" s="236"/>
      <c r="C44" s="236"/>
      <c r="D44" s="236"/>
      <c r="E44" s="236"/>
      <c r="F44" s="236"/>
      <c r="G44" s="236"/>
      <c r="H44" s="236"/>
      <c r="I44" s="236"/>
      <c r="J44" s="236"/>
    </row>
    <row r="46" spans="1:15" ht="15">
      <c r="A46" s="402" t="s">
        <v>165</v>
      </c>
      <c r="B46" s="402"/>
      <c r="C46" s="402"/>
      <c r="D46" s="402"/>
      <c r="E46" s="402"/>
      <c r="F46" s="402"/>
      <c r="G46" s="402"/>
      <c r="H46" s="402"/>
      <c r="I46" s="402"/>
    </row>
    <row r="47" spans="1:15">
      <c r="A47" s="382"/>
      <c r="B47" s="387" t="s">
        <v>132</v>
      </c>
      <c r="C47" s="386"/>
      <c r="D47" s="387" t="s">
        <v>133</v>
      </c>
      <c r="E47" s="386"/>
      <c r="F47" s="387" t="s">
        <v>134</v>
      </c>
      <c r="G47" s="386"/>
      <c r="H47" s="387" t="s">
        <v>135</v>
      </c>
      <c r="I47" s="386"/>
    </row>
    <row r="48" spans="1:15">
      <c r="A48" s="378" t="s">
        <v>90</v>
      </c>
      <c r="B48" s="242" t="s">
        <v>152</v>
      </c>
      <c r="C48" s="237">
        <f>I48-E48-G48</f>
        <v>397271432</v>
      </c>
      <c r="D48" s="242" t="s">
        <v>152</v>
      </c>
      <c r="E48" s="237">
        <v>0</v>
      </c>
      <c r="F48" s="242" t="s">
        <v>152</v>
      </c>
      <c r="G48" s="237">
        <v>44927647</v>
      </c>
      <c r="H48" s="242" t="s">
        <v>152</v>
      </c>
      <c r="I48" s="237">
        <v>442199079</v>
      </c>
      <c r="O48" s="384"/>
    </row>
    <row r="49" spans="1:14">
      <c r="A49" s="379"/>
      <c r="B49" s="238" t="s">
        <v>91</v>
      </c>
      <c r="C49" s="239">
        <f t="shared" ref="C49:C53" si="2">I49-E49-G49</f>
        <v>12982852</v>
      </c>
      <c r="D49" s="238" t="s">
        <v>91</v>
      </c>
      <c r="E49" s="239">
        <v>0</v>
      </c>
      <c r="F49" s="238" t="s">
        <v>91</v>
      </c>
      <c r="G49" s="239">
        <v>1200000</v>
      </c>
      <c r="H49" s="238" t="s">
        <v>91</v>
      </c>
      <c r="I49" s="239">
        <v>14182852</v>
      </c>
      <c r="J49" s="236" t="s">
        <v>92</v>
      </c>
      <c r="N49" s="384"/>
    </row>
    <row r="50" spans="1:14">
      <c r="A50" s="380" t="s">
        <v>93</v>
      </c>
      <c r="B50" s="240" t="s">
        <v>109</v>
      </c>
      <c r="C50" s="241">
        <f t="shared" si="2"/>
        <v>11493183</v>
      </c>
      <c r="D50" s="240" t="s">
        <v>109</v>
      </c>
      <c r="E50" s="241">
        <v>0</v>
      </c>
      <c r="F50" s="240" t="s">
        <v>109</v>
      </c>
      <c r="G50" s="241">
        <v>325000</v>
      </c>
      <c r="H50" s="240" t="s">
        <v>109</v>
      </c>
      <c r="I50" s="241">
        <v>11818183</v>
      </c>
      <c r="J50" s="236" t="s">
        <v>95</v>
      </c>
    </row>
    <row r="51" spans="1:14">
      <c r="A51" s="380" t="s">
        <v>96</v>
      </c>
      <c r="B51" s="240" t="s">
        <v>94</v>
      </c>
      <c r="C51" s="241">
        <f t="shared" si="2"/>
        <v>1137173</v>
      </c>
      <c r="D51" s="240" t="s">
        <v>94</v>
      </c>
      <c r="E51" s="241">
        <v>0</v>
      </c>
      <c r="F51" s="240" t="s">
        <v>94</v>
      </c>
      <c r="G51" s="241">
        <v>94520</v>
      </c>
      <c r="H51" s="240" t="s">
        <v>94</v>
      </c>
      <c r="I51" s="241">
        <v>1231693</v>
      </c>
      <c r="J51" s="236" t="s">
        <v>98</v>
      </c>
    </row>
    <row r="52" spans="1:14">
      <c r="A52" s="380" t="s">
        <v>99</v>
      </c>
      <c r="B52" s="240" t="s">
        <v>110</v>
      </c>
      <c r="C52" s="241">
        <f t="shared" si="2"/>
        <v>4697537</v>
      </c>
      <c r="D52" s="240" t="s">
        <v>110</v>
      </c>
      <c r="E52" s="241">
        <v>0</v>
      </c>
      <c r="F52" s="240" t="s">
        <v>110</v>
      </c>
      <c r="G52" s="241">
        <v>328680</v>
      </c>
      <c r="H52" s="240" t="s">
        <v>110</v>
      </c>
      <c r="I52" s="241">
        <v>5026217</v>
      </c>
      <c r="J52" s="236" t="s">
        <v>111</v>
      </c>
    </row>
    <row r="53" spans="1:14">
      <c r="A53" s="378"/>
      <c r="B53" s="242" t="s">
        <v>97</v>
      </c>
      <c r="C53" s="237">
        <f t="shared" si="2"/>
        <v>23180891</v>
      </c>
      <c r="D53" s="242" t="s">
        <v>97</v>
      </c>
      <c r="E53" s="237">
        <v>0</v>
      </c>
      <c r="F53" s="242" t="s">
        <v>97</v>
      </c>
      <c r="G53" s="237">
        <v>1588655</v>
      </c>
      <c r="H53" s="242" t="s">
        <v>97</v>
      </c>
      <c r="I53" s="237">
        <v>24769546</v>
      </c>
      <c r="J53" s="236" t="s">
        <v>155</v>
      </c>
    </row>
    <row r="54" spans="1:14">
      <c r="A54" s="381" t="s">
        <v>101</v>
      </c>
      <c r="B54" s="383" t="s">
        <v>141</v>
      </c>
      <c r="C54" s="243">
        <v>0</v>
      </c>
      <c r="D54" s="383" t="s">
        <v>141</v>
      </c>
      <c r="E54" s="243">
        <v>0</v>
      </c>
      <c r="F54" s="383" t="s">
        <v>141</v>
      </c>
      <c r="G54" s="243">
        <v>0</v>
      </c>
      <c r="H54" s="383" t="s">
        <v>141</v>
      </c>
      <c r="I54" s="243">
        <f>E54+G54</f>
        <v>0</v>
      </c>
    </row>
    <row r="55" spans="1:14">
      <c r="A55" s="381" t="s">
        <v>105</v>
      </c>
      <c r="B55" s="383" t="s">
        <v>143</v>
      </c>
      <c r="C55" s="243">
        <v>374133</v>
      </c>
      <c r="D55" s="383" t="s">
        <v>143</v>
      </c>
      <c r="E55" s="243">
        <v>0</v>
      </c>
      <c r="F55" s="383" t="s">
        <v>143</v>
      </c>
      <c r="G55" s="243">
        <v>0</v>
      </c>
      <c r="H55" s="383" t="s">
        <v>143</v>
      </c>
      <c r="I55" s="243">
        <f>C55+E55+G55</f>
        <v>374133</v>
      </c>
    </row>
    <row r="56" spans="1:14" ht="22.5" customHeight="1">
      <c r="A56" s="381" t="s">
        <v>102</v>
      </c>
      <c r="B56" s="383" t="s">
        <v>143</v>
      </c>
      <c r="C56" s="243">
        <v>0</v>
      </c>
      <c r="D56" s="383" t="s">
        <v>143</v>
      </c>
      <c r="E56" s="243">
        <v>0</v>
      </c>
      <c r="F56" s="383" t="s">
        <v>143</v>
      </c>
      <c r="G56" s="243">
        <v>0</v>
      </c>
      <c r="H56" s="383" t="s">
        <v>143</v>
      </c>
      <c r="I56" s="243">
        <f>C56+E56+G56</f>
        <v>0</v>
      </c>
    </row>
    <row r="57" spans="1:14">
      <c r="A57" s="381" t="s">
        <v>106</v>
      </c>
      <c r="B57" s="383" t="s">
        <v>156</v>
      </c>
      <c r="C57" s="243">
        <v>0</v>
      </c>
      <c r="D57" s="383" t="s">
        <v>156</v>
      </c>
      <c r="E57" s="243">
        <v>0</v>
      </c>
      <c r="F57" s="383" t="s">
        <v>156</v>
      </c>
      <c r="G57" s="243">
        <v>0</v>
      </c>
      <c r="H57" s="383" t="s">
        <v>156</v>
      </c>
      <c r="I57" s="243">
        <f>C57+E57+G57</f>
        <v>0</v>
      </c>
    </row>
    <row r="58" spans="1:14" ht="36">
      <c r="A58" s="381" t="s">
        <v>103</v>
      </c>
      <c r="B58" s="383" t="s">
        <v>104</v>
      </c>
      <c r="C58" s="243">
        <v>447483</v>
      </c>
      <c r="D58" s="383" t="s">
        <v>157</v>
      </c>
      <c r="E58" s="243">
        <v>0</v>
      </c>
      <c r="F58" s="383" t="s">
        <v>157</v>
      </c>
      <c r="G58" s="243">
        <v>5144485</v>
      </c>
      <c r="H58" s="383" t="s">
        <v>146</v>
      </c>
      <c r="I58" s="243">
        <f>C58+E58+G58</f>
        <v>5591968</v>
      </c>
    </row>
    <row r="59" spans="1:14">
      <c r="A59" s="381" t="s">
        <v>89</v>
      </c>
      <c r="B59" s="245"/>
      <c r="C59" s="246">
        <f>SUM(C48:C58)</f>
        <v>451584684</v>
      </c>
      <c r="D59" s="247"/>
      <c r="E59" s="246">
        <f>SUM(E48:E58)</f>
        <v>0</v>
      </c>
      <c r="F59" s="247"/>
      <c r="G59" s="246">
        <f>SUM(G48:G58)</f>
        <v>53608987</v>
      </c>
      <c r="H59" s="247"/>
      <c r="I59" s="246">
        <f>SUM(I48:I58)</f>
        <v>505193671</v>
      </c>
    </row>
    <row r="60" spans="1:14">
      <c r="A60" s="235" t="s">
        <v>130</v>
      </c>
    </row>
    <row r="61" spans="1:14">
      <c r="A61" s="236" t="s">
        <v>147</v>
      </c>
      <c r="B61" s="236"/>
      <c r="C61" s="236"/>
      <c r="D61" s="236"/>
      <c r="E61" s="236"/>
      <c r="F61" s="236"/>
      <c r="G61" s="236"/>
      <c r="H61" s="236"/>
      <c r="I61" s="236"/>
      <c r="J61" s="236"/>
    </row>
    <row r="62" spans="1:14">
      <c r="A62" s="236" t="s">
        <v>107</v>
      </c>
      <c r="B62" s="236"/>
      <c r="C62" s="236"/>
      <c r="D62" s="236"/>
      <c r="E62" s="236"/>
      <c r="F62" s="236"/>
      <c r="G62" s="236"/>
      <c r="H62" s="236"/>
      <c r="I62" s="236"/>
      <c r="J62" s="236"/>
    </row>
    <row r="63" spans="1:14">
      <c r="A63" s="236" t="s">
        <v>108</v>
      </c>
      <c r="B63" s="236"/>
      <c r="C63" s="236"/>
      <c r="D63" s="236"/>
      <c r="E63" s="236"/>
      <c r="F63" s="236"/>
      <c r="G63" s="236"/>
      <c r="H63" s="236"/>
      <c r="I63" s="236"/>
      <c r="J63" s="236"/>
    </row>
    <row r="64" spans="1:14">
      <c r="A64" s="236" t="s">
        <v>158</v>
      </c>
      <c r="B64" s="236"/>
      <c r="C64" s="236"/>
      <c r="D64" s="236"/>
      <c r="E64" s="236"/>
      <c r="F64" s="236"/>
      <c r="G64" s="236"/>
      <c r="H64" s="236"/>
      <c r="I64" s="236"/>
      <c r="J64" s="236"/>
    </row>
    <row r="65" spans="1:10">
      <c r="A65" s="236" t="s">
        <v>159</v>
      </c>
      <c r="B65" s="236"/>
      <c r="C65" s="236"/>
      <c r="D65" s="236"/>
      <c r="E65" s="236"/>
      <c r="F65" s="236"/>
      <c r="G65" s="236"/>
      <c r="H65" s="236"/>
      <c r="I65" s="236"/>
      <c r="J65" s="236"/>
    </row>
    <row r="66" spans="1:10">
      <c r="A66" s="236" t="s">
        <v>160</v>
      </c>
      <c r="B66" s="236"/>
      <c r="C66" s="236"/>
      <c r="D66" s="236"/>
      <c r="E66" s="236"/>
      <c r="F66" s="236"/>
      <c r="G66" s="236"/>
      <c r="H66" s="236"/>
      <c r="I66" s="236"/>
      <c r="J66" s="236"/>
    </row>
    <row r="67" spans="1:10">
      <c r="A67" s="236" t="s">
        <v>162</v>
      </c>
      <c r="B67" s="236"/>
      <c r="C67" s="236"/>
      <c r="D67" s="236"/>
      <c r="E67" s="236"/>
      <c r="F67" s="236"/>
      <c r="G67" s="236"/>
      <c r="H67" s="236"/>
      <c r="I67" s="236"/>
      <c r="J67" s="236"/>
    </row>
  </sheetData>
  <mergeCells count="3">
    <mergeCell ref="A46:I46"/>
    <mergeCell ref="A1:I1"/>
    <mergeCell ref="A23:I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50"/>
  <sheetViews>
    <sheetView zoomScaleNormal="100" workbookViewId="0">
      <pane xSplit="3" ySplit="2" topLeftCell="D28" activePane="bottomRight" state="frozen"/>
      <selection pane="topRight" activeCell="D1" sqref="D1"/>
      <selection pane="bottomLeft" activeCell="A3" sqref="A3"/>
      <selection pane="bottomRight" activeCell="A47" sqref="A47"/>
    </sheetView>
  </sheetViews>
  <sheetFormatPr defaultRowHeight="12.75"/>
  <cols>
    <col min="1" max="1" width="13.140625" style="1" customWidth="1"/>
    <col min="2" max="2" width="37.5703125" customWidth="1"/>
    <col min="3" max="3" width="21.7109375" bestFit="1" customWidth="1"/>
    <col min="4" max="6" width="8.7109375" customWidth="1"/>
    <col min="7" max="27" width="8.42578125" customWidth="1"/>
    <col min="28" max="29" width="5.7109375" customWidth="1"/>
    <col min="30" max="30" width="7.28515625" customWidth="1"/>
    <col min="31" max="31" width="6.42578125" customWidth="1"/>
    <col min="32" max="32" width="6.7109375" customWidth="1"/>
    <col min="33" max="33" width="6.42578125" customWidth="1"/>
    <col min="34" max="34" width="5" customWidth="1"/>
    <col min="35" max="35" width="5.7109375" customWidth="1"/>
    <col min="36" max="36" width="6.7109375" customWidth="1"/>
    <col min="37" max="38" width="5.7109375" customWidth="1"/>
    <col min="39" max="39" width="9.5703125" bestFit="1" customWidth="1"/>
    <col min="40" max="41" width="6.7109375" bestFit="1" customWidth="1"/>
    <col min="42" max="42" width="8.140625" bestFit="1" customWidth="1"/>
    <col min="43" max="43" width="5" bestFit="1" customWidth="1"/>
    <col min="44" max="44" width="5.85546875" bestFit="1" customWidth="1"/>
    <col min="45" max="45" width="8.140625" bestFit="1" customWidth="1"/>
    <col min="46" max="46" width="5" customWidth="1"/>
    <col min="47" max="47" width="5.85546875" bestFit="1" customWidth="1"/>
    <col min="48" max="49" width="5" bestFit="1" customWidth="1"/>
    <col min="50" max="50" width="6.5703125" bestFit="1" customWidth="1"/>
    <col min="51" max="51" width="9.5703125" bestFit="1" customWidth="1"/>
    <col min="52" max="52" width="6.42578125" bestFit="1" customWidth="1"/>
    <col min="53" max="53" width="6.5703125" bestFit="1" customWidth="1"/>
    <col min="54" max="54" width="7.28515625" bestFit="1" customWidth="1"/>
    <col min="55" max="55" width="5" bestFit="1" customWidth="1"/>
    <col min="56" max="56" width="6.5703125" bestFit="1" customWidth="1"/>
    <col min="57" max="57" width="7.28515625" bestFit="1" customWidth="1"/>
    <col min="58" max="58" width="5" bestFit="1" customWidth="1"/>
    <col min="59" max="59" width="5.7109375" customWidth="1"/>
    <col min="60" max="61" width="5" bestFit="1" customWidth="1"/>
    <col min="62" max="62" width="6.5703125" bestFit="1" customWidth="1"/>
    <col min="63" max="63" width="9.5703125" style="14" bestFit="1" customWidth="1"/>
    <col min="64" max="64" width="6.42578125" style="14" bestFit="1" customWidth="1"/>
    <col min="65" max="65" width="6.5703125" style="14" bestFit="1" customWidth="1"/>
    <col min="66" max="66" width="7.28515625" style="14" bestFit="1" customWidth="1"/>
    <col min="67" max="67" width="5" style="14" bestFit="1" customWidth="1"/>
    <col min="68" max="68" width="6.5703125" style="14" bestFit="1" customWidth="1"/>
    <col min="69" max="69" width="7.28515625" style="14" bestFit="1" customWidth="1"/>
    <col min="70" max="70" width="5" style="14" bestFit="1" customWidth="1"/>
    <col min="71" max="71" width="5.7109375" style="14" customWidth="1"/>
    <col min="72" max="73" width="5" style="14" bestFit="1" customWidth="1"/>
    <col min="74" max="74" width="6.5703125" style="14" bestFit="1" customWidth="1"/>
  </cols>
  <sheetData>
    <row r="1" spans="1:63" s="17" customFormat="1" ht="19.5" customHeight="1">
      <c r="A1" s="402" t="s">
        <v>74</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2"/>
      <c r="AC1" s="2"/>
      <c r="AD1" s="2"/>
      <c r="AE1" s="2"/>
      <c r="AM1" s="28"/>
      <c r="AY1" s="21"/>
      <c r="BK1" s="21"/>
    </row>
    <row r="2" spans="1:63" s="17" customFormat="1" ht="24" thickBot="1">
      <c r="A2" s="393" t="s">
        <v>19</v>
      </c>
      <c r="B2" s="394" t="s">
        <v>29</v>
      </c>
      <c r="C2" s="394" t="s">
        <v>39</v>
      </c>
      <c r="D2" s="395" t="s">
        <v>40</v>
      </c>
      <c r="E2" s="393" t="s">
        <v>41</v>
      </c>
      <c r="F2" s="394" t="s">
        <v>42</v>
      </c>
      <c r="G2" s="396" t="s">
        <v>68</v>
      </c>
      <c r="H2" s="393" t="s">
        <v>44</v>
      </c>
      <c r="I2" s="397" t="s">
        <v>45</v>
      </c>
      <c r="J2" s="398" t="s">
        <v>46</v>
      </c>
      <c r="K2" s="393" t="s">
        <v>47</v>
      </c>
      <c r="L2" s="394" t="s">
        <v>48</v>
      </c>
      <c r="M2" s="396" t="s">
        <v>49</v>
      </c>
      <c r="N2" s="393" t="s">
        <v>50</v>
      </c>
      <c r="O2" s="397" t="s">
        <v>51</v>
      </c>
      <c r="P2" s="396" t="s">
        <v>52</v>
      </c>
      <c r="Q2" s="398" t="s">
        <v>53</v>
      </c>
      <c r="R2" s="397" t="s">
        <v>54</v>
      </c>
      <c r="S2" s="396" t="s">
        <v>55</v>
      </c>
      <c r="T2" s="393" t="s">
        <v>56</v>
      </c>
      <c r="U2" s="397" t="s">
        <v>57</v>
      </c>
      <c r="V2" s="396" t="s">
        <v>58</v>
      </c>
      <c r="W2" s="393" t="s">
        <v>59</v>
      </c>
      <c r="X2" s="397" t="s">
        <v>60</v>
      </c>
      <c r="Y2" s="396" t="s">
        <v>61</v>
      </c>
      <c r="Z2" s="393" t="s">
        <v>62</v>
      </c>
      <c r="AA2" s="397" t="s">
        <v>63</v>
      </c>
      <c r="AB2" s="2"/>
      <c r="AC2" s="2"/>
      <c r="AD2" s="2"/>
      <c r="AE2" s="2"/>
      <c r="AM2" s="28"/>
      <c r="AY2" s="21"/>
      <c r="BK2" s="21"/>
    </row>
    <row r="3" spans="1:63" s="17" customFormat="1">
      <c r="A3" s="73" t="s">
        <v>0</v>
      </c>
      <c r="B3" s="175" t="s">
        <v>33</v>
      </c>
      <c r="C3" s="43" t="s">
        <v>114</v>
      </c>
      <c r="D3" s="362">
        <v>26239</v>
      </c>
      <c r="E3" s="171">
        <v>31294</v>
      </c>
      <c r="F3" s="363">
        <v>0.83799999999999997</v>
      </c>
      <c r="G3" s="170">
        <v>28334</v>
      </c>
      <c r="H3" s="171">
        <v>34097</v>
      </c>
      <c r="I3" s="363">
        <v>0.83099999999999996</v>
      </c>
      <c r="J3" s="170">
        <v>28761</v>
      </c>
      <c r="K3" s="171">
        <v>34392</v>
      </c>
      <c r="L3" s="363">
        <v>0.83599999999999997</v>
      </c>
      <c r="M3" s="170">
        <v>28559</v>
      </c>
      <c r="N3" s="171">
        <v>34262</v>
      </c>
      <c r="O3" s="363">
        <v>0.83399999999999996</v>
      </c>
      <c r="P3" s="170">
        <v>29802</v>
      </c>
      <c r="Q3" s="171">
        <v>35307</v>
      </c>
      <c r="R3" s="364">
        <v>0.84399999999999997</v>
      </c>
      <c r="S3" s="170">
        <v>29932</v>
      </c>
      <c r="T3" s="171">
        <v>35671</v>
      </c>
      <c r="U3" s="172">
        <v>0.83899999999999997</v>
      </c>
      <c r="V3" s="170">
        <v>32059</v>
      </c>
      <c r="W3" s="171">
        <v>38173</v>
      </c>
      <c r="X3" s="172">
        <v>0.84</v>
      </c>
      <c r="Y3" s="170">
        <v>19201</v>
      </c>
      <c r="Z3" s="171">
        <v>23155</v>
      </c>
      <c r="AA3" s="172">
        <v>0.82899999999999996</v>
      </c>
      <c r="AB3" s="2"/>
      <c r="AC3" s="2"/>
      <c r="AD3" s="2"/>
      <c r="AE3" s="2"/>
      <c r="AM3" s="28"/>
      <c r="AY3" s="21"/>
      <c r="BK3" s="21"/>
    </row>
    <row r="4" spans="1:63" s="17" customFormat="1">
      <c r="A4" s="71" t="s">
        <v>0</v>
      </c>
      <c r="B4" s="173" t="s">
        <v>33</v>
      </c>
      <c r="C4" s="38" t="s">
        <v>115</v>
      </c>
      <c r="D4" s="328" t="s">
        <v>22</v>
      </c>
      <c r="E4" s="110" t="s">
        <v>22</v>
      </c>
      <c r="F4" s="111" t="s">
        <v>22</v>
      </c>
      <c r="G4" s="98" t="s">
        <v>22</v>
      </c>
      <c r="H4" s="99" t="s">
        <v>22</v>
      </c>
      <c r="I4" s="100" t="s">
        <v>22</v>
      </c>
      <c r="J4" s="101" t="s">
        <v>22</v>
      </c>
      <c r="K4" s="99" t="s">
        <v>22</v>
      </c>
      <c r="L4" s="102" t="s">
        <v>22</v>
      </c>
      <c r="M4" s="98" t="s">
        <v>22</v>
      </c>
      <c r="N4" s="103" t="s">
        <v>22</v>
      </c>
      <c r="O4" s="104" t="s">
        <v>22</v>
      </c>
      <c r="P4" s="98" t="s">
        <v>22</v>
      </c>
      <c r="Q4" s="103" t="s">
        <v>22</v>
      </c>
      <c r="R4" s="115" t="s">
        <v>22</v>
      </c>
      <c r="S4" s="30">
        <v>28075</v>
      </c>
      <c r="T4" s="20">
        <v>33435</v>
      </c>
      <c r="U4" s="31">
        <v>0.84</v>
      </c>
      <c r="V4" s="170">
        <v>30151</v>
      </c>
      <c r="W4" s="171">
        <v>35829</v>
      </c>
      <c r="X4" s="172">
        <v>0.84199999999999997</v>
      </c>
      <c r="Y4" s="170">
        <v>18115</v>
      </c>
      <c r="Z4" s="171">
        <v>21819</v>
      </c>
      <c r="AA4" s="172">
        <v>0.83</v>
      </c>
      <c r="AB4" s="2"/>
      <c r="AC4" s="2"/>
      <c r="AD4" s="2"/>
      <c r="AE4" s="2"/>
      <c r="AM4" s="28"/>
      <c r="AY4" s="21"/>
      <c r="BK4" s="21"/>
    </row>
    <row r="5" spans="1:63" s="17" customFormat="1" ht="13.5" thickBot="1">
      <c r="A5" s="75" t="s">
        <v>0</v>
      </c>
      <c r="B5" s="174" t="s">
        <v>33</v>
      </c>
      <c r="C5" s="45" t="s">
        <v>127</v>
      </c>
      <c r="D5" s="365">
        <v>1724</v>
      </c>
      <c r="E5" s="117">
        <v>2059</v>
      </c>
      <c r="F5" s="118">
        <v>0.83699999999999997</v>
      </c>
      <c r="G5" s="117">
        <v>1812</v>
      </c>
      <c r="H5" s="117">
        <v>2148</v>
      </c>
      <c r="I5" s="118">
        <v>0.84399999999999997</v>
      </c>
      <c r="J5" s="117">
        <v>1968</v>
      </c>
      <c r="K5" s="117">
        <v>2275</v>
      </c>
      <c r="L5" s="118">
        <v>0.86499999999999999</v>
      </c>
      <c r="M5" s="117">
        <v>2002</v>
      </c>
      <c r="N5" s="117">
        <v>2432</v>
      </c>
      <c r="O5" s="118">
        <v>0.82299999999999995</v>
      </c>
      <c r="P5" s="117">
        <v>1902</v>
      </c>
      <c r="Q5" s="117">
        <v>2279</v>
      </c>
      <c r="R5" s="118">
        <v>0.83499999999999996</v>
      </c>
      <c r="S5" s="30">
        <v>1857</v>
      </c>
      <c r="T5" s="20">
        <v>2236</v>
      </c>
      <c r="U5" s="31">
        <v>0.83099999999999996</v>
      </c>
      <c r="V5" s="30">
        <v>1908</v>
      </c>
      <c r="W5" s="20">
        <v>2344</v>
      </c>
      <c r="X5" s="31">
        <v>0.81399999999999995</v>
      </c>
      <c r="Y5" s="30">
        <v>1086</v>
      </c>
      <c r="Z5" s="20">
        <v>1336</v>
      </c>
      <c r="AA5" s="31">
        <v>0.81299999999999994</v>
      </c>
      <c r="AB5" s="2"/>
      <c r="AC5" s="2"/>
      <c r="AD5" s="2"/>
      <c r="AE5" s="2"/>
      <c r="AM5" s="28"/>
      <c r="AY5" s="21"/>
      <c r="BK5" s="21"/>
    </row>
    <row r="6" spans="1:63" s="17" customFormat="1">
      <c r="A6" s="73" t="s">
        <v>1</v>
      </c>
      <c r="B6" s="175" t="s">
        <v>2</v>
      </c>
      <c r="C6" s="43" t="s">
        <v>114</v>
      </c>
      <c r="D6" s="362">
        <v>343</v>
      </c>
      <c r="E6" s="171">
        <v>7416</v>
      </c>
      <c r="F6" s="363">
        <v>4.5999999999999999E-2</v>
      </c>
      <c r="G6" s="170">
        <v>426</v>
      </c>
      <c r="H6" s="171">
        <v>7124</v>
      </c>
      <c r="I6" s="363">
        <v>0.06</v>
      </c>
      <c r="J6" s="170">
        <v>472</v>
      </c>
      <c r="K6" s="171">
        <v>9195</v>
      </c>
      <c r="L6" s="363">
        <v>5.0999999999999997E-2</v>
      </c>
      <c r="M6" s="170">
        <v>466</v>
      </c>
      <c r="N6" s="171">
        <v>10219</v>
      </c>
      <c r="O6" s="363">
        <v>4.5999999999999999E-2</v>
      </c>
      <c r="P6" s="170">
        <v>491</v>
      </c>
      <c r="Q6" s="171">
        <v>8556</v>
      </c>
      <c r="R6" s="364">
        <v>5.7000000000000002E-2</v>
      </c>
      <c r="S6" s="119">
        <v>390</v>
      </c>
      <c r="T6" s="120">
        <v>6193</v>
      </c>
      <c r="U6" s="121">
        <v>6.3E-2</v>
      </c>
      <c r="V6" s="119">
        <v>250</v>
      </c>
      <c r="W6" s="120">
        <v>6636</v>
      </c>
      <c r="X6" s="121">
        <v>3.7999999999999999E-2</v>
      </c>
      <c r="Y6" s="119">
        <v>353</v>
      </c>
      <c r="Z6" s="120">
        <v>6728</v>
      </c>
      <c r="AA6" s="121">
        <v>5.1999999999999998E-2</v>
      </c>
      <c r="AB6" s="2"/>
      <c r="AC6" s="2"/>
      <c r="AD6" s="2"/>
      <c r="AE6" s="2"/>
      <c r="AM6" s="28"/>
      <c r="AY6" s="21"/>
      <c r="BK6" s="21"/>
    </row>
    <row r="7" spans="1:63" s="17" customFormat="1">
      <c r="A7" s="71" t="s">
        <v>1</v>
      </c>
      <c r="B7" s="173" t="s">
        <v>2</v>
      </c>
      <c r="C7" s="38" t="s">
        <v>115</v>
      </c>
      <c r="D7" s="328" t="s">
        <v>22</v>
      </c>
      <c r="E7" s="110" t="s">
        <v>22</v>
      </c>
      <c r="F7" s="111" t="s">
        <v>22</v>
      </c>
      <c r="G7" s="98" t="s">
        <v>22</v>
      </c>
      <c r="H7" s="99" t="s">
        <v>22</v>
      </c>
      <c r="I7" s="100" t="s">
        <v>22</v>
      </c>
      <c r="J7" s="101" t="s">
        <v>22</v>
      </c>
      <c r="K7" s="99" t="s">
        <v>22</v>
      </c>
      <c r="L7" s="102" t="s">
        <v>22</v>
      </c>
      <c r="M7" s="98" t="s">
        <v>22</v>
      </c>
      <c r="N7" s="103" t="s">
        <v>22</v>
      </c>
      <c r="O7" s="104" t="s">
        <v>22</v>
      </c>
      <c r="P7" s="98" t="s">
        <v>22</v>
      </c>
      <c r="Q7" s="103" t="s">
        <v>22</v>
      </c>
      <c r="R7" s="115" t="s">
        <v>22</v>
      </c>
      <c r="S7" s="30">
        <v>352</v>
      </c>
      <c r="T7" s="20">
        <v>5756</v>
      </c>
      <c r="U7" s="31">
        <v>6.0999999999999999E-2</v>
      </c>
      <c r="V7" s="170">
        <v>234</v>
      </c>
      <c r="W7" s="171">
        <v>6174</v>
      </c>
      <c r="X7" s="172">
        <v>3.7999999999999999E-2</v>
      </c>
      <c r="Y7" s="170">
        <v>329</v>
      </c>
      <c r="Z7" s="171">
        <v>6292</v>
      </c>
      <c r="AA7" s="172">
        <v>5.1999999999999998E-2</v>
      </c>
      <c r="AB7" s="2"/>
      <c r="AC7" s="2"/>
      <c r="AD7" s="2"/>
      <c r="AE7" s="2"/>
      <c r="AM7" s="28"/>
      <c r="AY7" s="21"/>
      <c r="BK7" s="21"/>
    </row>
    <row r="8" spans="1:63" s="17" customFormat="1" ht="13.5" thickBot="1">
      <c r="A8" s="75" t="s">
        <v>1</v>
      </c>
      <c r="B8" s="174" t="s">
        <v>2</v>
      </c>
      <c r="C8" s="45" t="s">
        <v>127</v>
      </c>
      <c r="D8" s="365">
        <v>12</v>
      </c>
      <c r="E8" s="117">
        <v>423</v>
      </c>
      <c r="F8" s="118">
        <v>2.8000000000000001E-2</v>
      </c>
      <c r="G8" s="117">
        <v>15</v>
      </c>
      <c r="H8" s="117">
        <v>395</v>
      </c>
      <c r="I8" s="118">
        <v>3.7999999999999999E-2</v>
      </c>
      <c r="J8" s="117">
        <v>42</v>
      </c>
      <c r="K8" s="117">
        <v>677</v>
      </c>
      <c r="L8" s="118">
        <v>6.2E-2</v>
      </c>
      <c r="M8" s="117">
        <v>31</v>
      </c>
      <c r="N8" s="117">
        <v>587</v>
      </c>
      <c r="O8" s="118">
        <v>5.2999999999999999E-2</v>
      </c>
      <c r="P8" s="117">
        <v>36</v>
      </c>
      <c r="Q8" s="117">
        <v>552</v>
      </c>
      <c r="R8" s="118">
        <v>6.5000000000000002E-2</v>
      </c>
      <c r="S8" s="30">
        <v>38</v>
      </c>
      <c r="T8" s="20">
        <v>437</v>
      </c>
      <c r="U8" s="31">
        <v>8.6999999999999994E-2</v>
      </c>
      <c r="V8" s="30">
        <v>16</v>
      </c>
      <c r="W8" s="20">
        <v>462</v>
      </c>
      <c r="X8" s="31">
        <v>3.5000000000000003E-2</v>
      </c>
      <c r="Y8" s="30">
        <v>24</v>
      </c>
      <c r="Z8" s="20">
        <v>436</v>
      </c>
      <c r="AA8" s="31">
        <v>5.5E-2</v>
      </c>
      <c r="AB8" s="2"/>
      <c r="AC8" s="2"/>
      <c r="AD8" s="2"/>
      <c r="AE8" s="2"/>
      <c r="AM8" s="28"/>
      <c r="AY8" s="21"/>
      <c r="BK8" s="21"/>
    </row>
    <row r="9" spans="1:63">
      <c r="A9" s="42" t="s">
        <v>3</v>
      </c>
      <c r="B9" s="43" t="s">
        <v>4</v>
      </c>
      <c r="C9" s="43" t="s">
        <v>114</v>
      </c>
      <c r="D9" s="362">
        <v>7639</v>
      </c>
      <c r="E9" s="171">
        <v>12755</v>
      </c>
      <c r="F9" s="363">
        <v>0.5989023912191298</v>
      </c>
      <c r="G9" s="170">
        <v>9525</v>
      </c>
      <c r="H9" s="171">
        <v>16291</v>
      </c>
      <c r="I9" s="363">
        <v>0.58467865692713772</v>
      </c>
      <c r="J9" s="170">
        <v>10254</v>
      </c>
      <c r="K9" s="171">
        <v>17197</v>
      </c>
      <c r="L9" s="363">
        <v>0.59626679071931155</v>
      </c>
      <c r="M9" s="170">
        <v>9810</v>
      </c>
      <c r="N9" s="171">
        <v>16748</v>
      </c>
      <c r="O9" s="363">
        <v>0.58599999999999997</v>
      </c>
      <c r="P9" s="170">
        <v>9761</v>
      </c>
      <c r="Q9" s="171">
        <v>16773</v>
      </c>
      <c r="R9" s="364">
        <v>0.58199999999999996</v>
      </c>
      <c r="S9" s="119">
        <v>10291</v>
      </c>
      <c r="T9" s="120">
        <v>17616</v>
      </c>
      <c r="U9" s="121">
        <v>0.58399999999999996</v>
      </c>
      <c r="V9" s="119">
        <v>10363</v>
      </c>
      <c r="W9" s="120">
        <v>17600</v>
      </c>
      <c r="X9" s="121">
        <v>0.58880681818181824</v>
      </c>
      <c r="Y9" s="119">
        <v>2429</v>
      </c>
      <c r="Z9" s="120">
        <v>4075</v>
      </c>
      <c r="AA9" s="121">
        <v>0.59599999999999997</v>
      </c>
    </row>
    <row r="10" spans="1:63">
      <c r="A10" s="23" t="s">
        <v>3</v>
      </c>
      <c r="B10" s="38" t="s">
        <v>4</v>
      </c>
      <c r="C10" s="38" t="s">
        <v>115</v>
      </c>
      <c r="D10" s="328" t="s">
        <v>22</v>
      </c>
      <c r="E10" s="110" t="s">
        <v>22</v>
      </c>
      <c r="F10" s="111" t="s">
        <v>22</v>
      </c>
      <c r="G10" s="98" t="s">
        <v>22</v>
      </c>
      <c r="H10" s="99" t="s">
        <v>22</v>
      </c>
      <c r="I10" s="100" t="s">
        <v>22</v>
      </c>
      <c r="J10" s="101" t="s">
        <v>22</v>
      </c>
      <c r="K10" s="99" t="s">
        <v>22</v>
      </c>
      <c r="L10" s="102" t="s">
        <v>22</v>
      </c>
      <c r="M10" s="98" t="s">
        <v>22</v>
      </c>
      <c r="N10" s="103" t="s">
        <v>22</v>
      </c>
      <c r="O10" s="104" t="s">
        <v>22</v>
      </c>
      <c r="P10" s="98" t="s">
        <v>22</v>
      </c>
      <c r="Q10" s="103" t="s">
        <v>22</v>
      </c>
      <c r="R10" s="115" t="s">
        <v>22</v>
      </c>
      <c r="S10" s="30">
        <v>9750</v>
      </c>
      <c r="T10" s="20">
        <v>16435</v>
      </c>
      <c r="U10" s="31">
        <v>0.59299999999999997</v>
      </c>
      <c r="V10" s="30">
        <v>9852</v>
      </c>
      <c r="W10" s="20">
        <v>16438</v>
      </c>
      <c r="X10" s="31">
        <v>0.6</v>
      </c>
      <c r="Y10" s="30">
        <v>2259</v>
      </c>
      <c r="Z10" s="20">
        <v>3809</v>
      </c>
      <c r="AA10" s="31">
        <v>0.59</v>
      </c>
    </row>
    <row r="11" spans="1:63">
      <c r="A11" s="23" t="s">
        <v>3</v>
      </c>
      <c r="B11" s="38" t="s">
        <v>4</v>
      </c>
      <c r="C11" s="38" t="s">
        <v>127</v>
      </c>
      <c r="D11" s="327">
        <v>428</v>
      </c>
      <c r="E11" s="20">
        <v>792</v>
      </c>
      <c r="F11" s="31">
        <v>0.54</v>
      </c>
      <c r="G11" s="20">
        <v>601</v>
      </c>
      <c r="H11" s="20">
        <v>1116</v>
      </c>
      <c r="I11" s="31">
        <v>0.53900000000000003</v>
      </c>
      <c r="J11" s="20">
        <v>606</v>
      </c>
      <c r="K11" s="20">
        <v>1029</v>
      </c>
      <c r="L11" s="31">
        <v>0.58899999999999997</v>
      </c>
      <c r="M11" s="20">
        <v>547</v>
      </c>
      <c r="N11" s="20">
        <v>1083</v>
      </c>
      <c r="O11" s="31">
        <v>0.505</v>
      </c>
      <c r="P11" s="20">
        <v>510</v>
      </c>
      <c r="Q11" s="20">
        <v>1125</v>
      </c>
      <c r="R11" s="29">
        <v>0.45300000000000001</v>
      </c>
      <c r="S11" s="30">
        <v>377</v>
      </c>
      <c r="T11" s="20">
        <v>862</v>
      </c>
      <c r="U11" s="31">
        <v>0.437</v>
      </c>
      <c r="V11" s="30">
        <v>281</v>
      </c>
      <c r="W11" s="20">
        <v>689</v>
      </c>
      <c r="X11" s="31">
        <v>0.40799999999999997</v>
      </c>
      <c r="Y11" s="30">
        <v>104</v>
      </c>
      <c r="Z11" s="20">
        <v>158</v>
      </c>
      <c r="AA11" s="31">
        <v>0.65800000000000003</v>
      </c>
    </row>
    <row r="12" spans="1:63" ht="13.5" thickBot="1">
      <c r="A12" s="44" t="s">
        <v>3</v>
      </c>
      <c r="B12" s="45" t="s">
        <v>4</v>
      </c>
      <c r="C12" s="45" t="s">
        <v>73</v>
      </c>
      <c r="D12" s="329" t="s">
        <v>22</v>
      </c>
      <c r="E12" s="112" t="s">
        <v>22</v>
      </c>
      <c r="F12" s="113" t="s">
        <v>22</v>
      </c>
      <c r="G12" s="105" t="s">
        <v>22</v>
      </c>
      <c r="H12" s="106" t="s">
        <v>22</v>
      </c>
      <c r="I12" s="107" t="s">
        <v>22</v>
      </c>
      <c r="J12" s="108" t="s">
        <v>22</v>
      </c>
      <c r="K12" s="106" t="s">
        <v>22</v>
      </c>
      <c r="L12" s="109" t="s">
        <v>22</v>
      </c>
      <c r="M12" s="105" t="s">
        <v>22</v>
      </c>
      <c r="N12" s="112" t="s">
        <v>22</v>
      </c>
      <c r="O12" s="114" t="s">
        <v>22</v>
      </c>
      <c r="P12" s="105" t="s">
        <v>22</v>
      </c>
      <c r="Q12" s="112" t="s">
        <v>22</v>
      </c>
      <c r="R12" s="113" t="s">
        <v>22</v>
      </c>
      <c r="S12" s="116">
        <v>164</v>
      </c>
      <c r="T12" s="117">
        <v>319</v>
      </c>
      <c r="U12" s="118">
        <v>0.51400000000000001</v>
      </c>
      <c r="V12" s="116">
        <v>230</v>
      </c>
      <c r="W12" s="117">
        <v>473</v>
      </c>
      <c r="X12" s="118">
        <v>0.48599999999999999</v>
      </c>
      <c r="Y12" s="116">
        <v>66</v>
      </c>
      <c r="Z12" s="117">
        <v>108</v>
      </c>
      <c r="AA12" s="118">
        <v>0.61099999999999999</v>
      </c>
    </row>
    <row r="13" spans="1:63">
      <c r="A13" s="42" t="s">
        <v>5</v>
      </c>
      <c r="B13" s="54" t="s">
        <v>6</v>
      </c>
      <c r="C13" s="16" t="s">
        <v>114</v>
      </c>
      <c r="D13" s="327">
        <v>9374</v>
      </c>
      <c r="E13" s="20">
        <v>12367</v>
      </c>
      <c r="F13" s="19">
        <v>0.75798495997412474</v>
      </c>
      <c r="G13" s="30">
        <v>11637</v>
      </c>
      <c r="H13" s="20">
        <v>14427</v>
      </c>
      <c r="I13" s="19">
        <v>0.80661260137242674</v>
      </c>
      <c r="J13" s="30">
        <v>12812</v>
      </c>
      <c r="K13" s="20">
        <v>16024</v>
      </c>
      <c r="L13" s="19">
        <v>0.79955067398901647</v>
      </c>
      <c r="M13" s="30">
        <v>12605</v>
      </c>
      <c r="N13" s="20">
        <v>15892</v>
      </c>
      <c r="O13" s="19">
        <v>0.79300000000000004</v>
      </c>
      <c r="P13" s="30">
        <v>12318</v>
      </c>
      <c r="Q13" s="20">
        <v>15456</v>
      </c>
      <c r="R13" s="29">
        <v>0.79700000000000004</v>
      </c>
      <c r="S13" s="119">
        <v>13241</v>
      </c>
      <c r="T13" s="120">
        <v>16524</v>
      </c>
      <c r="U13" s="121">
        <v>0.80100000000000005</v>
      </c>
      <c r="V13" s="176">
        <v>13502</v>
      </c>
      <c r="W13" s="177">
        <v>16678</v>
      </c>
      <c r="X13" s="178">
        <v>0.80956949274493339</v>
      </c>
      <c r="Y13" s="119">
        <v>3567</v>
      </c>
      <c r="Z13" s="120">
        <v>4411</v>
      </c>
      <c r="AA13" s="121">
        <v>0.80900000000000005</v>
      </c>
    </row>
    <row r="14" spans="1:63">
      <c r="A14" s="23" t="s">
        <v>5</v>
      </c>
      <c r="B14" s="18" t="s">
        <v>6</v>
      </c>
      <c r="C14" s="38" t="s">
        <v>115</v>
      </c>
      <c r="D14" s="328" t="s">
        <v>22</v>
      </c>
      <c r="E14" s="110" t="s">
        <v>22</v>
      </c>
      <c r="F14" s="111" t="s">
        <v>22</v>
      </c>
      <c r="G14" s="98" t="s">
        <v>22</v>
      </c>
      <c r="H14" s="99" t="s">
        <v>22</v>
      </c>
      <c r="I14" s="100" t="s">
        <v>22</v>
      </c>
      <c r="J14" s="101" t="s">
        <v>22</v>
      </c>
      <c r="K14" s="99" t="s">
        <v>22</v>
      </c>
      <c r="L14" s="102" t="s">
        <v>22</v>
      </c>
      <c r="M14" s="98" t="s">
        <v>22</v>
      </c>
      <c r="N14" s="103" t="s">
        <v>22</v>
      </c>
      <c r="O14" s="104" t="s">
        <v>22</v>
      </c>
      <c r="P14" s="98" t="s">
        <v>22</v>
      </c>
      <c r="Q14" s="103" t="s">
        <v>22</v>
      </c>
      <c r="R14" s="115" t="s">
        <v>22</v>
      </c>
      <c r="S14" s="30">
        <v>12335</v>
      </c>
      <c r="T14" s="20">
        <v>15379</v>
      </c>
      <c r="U14" s="31">
        <v>0.80200000000000005</v>
      </c>
      <c r="V14" s="30">
        <v>12682</v>
      </c>
      <c r="W14" s="20">
        <v>15590</v>
      </c>
      <c r="X14" s="31">
        <v>0.81299999999999994</v>
      </c>
      <c r="Y14" s="30">
        <v>3358</v>
      </c>
      <c r="Z14" s="20">
        <v>4147</v>
      </c>
      <c r="AA14" s="31">
        <v>0.81</v>
      </c>
    </row>
    <row r="15" spans="1:63">
      <c r="A15" s="23" t="s">
        <v>5</v>
      </c>
      <c r="B15" s="18" t="s">
        <v>6</v>
      </c>
      <c r="C15" s="38" t="s">
        <v>127</v>
      </c>
      <c r="D15" s="327">
        <v>537</v>
      </c>
      <c r="E15" s="20">
        <v>742</v>
      </c>
      <c r="F15" s="31">
        <v>0.72399999999999998</v>
      </c>
      <c r="G15" s="20">
        <v>837</v>
      </c>
      <c r="H15" s="20">
        <v>1009</v>
      </c>
      <c r="I15" s="31">
        <v>0.83</v>
      </c>
      <c r="J15" s="20">
        <v>738</v>
      </c>
      <c r="K15" s="20">
        <v>918</v>
      </c>
      <c r="L15" s="31">
        <v>0.80400000000000005</v>
      </c>
      <c r="M15" s="20">
        <v>808</v>
      </c>
      <c r="N15" s="20">
        <v>1024</v>
      </c>
      <c r="O15" s="31">
        <v>0.78900000000000003</v>
      </c>
      <c r="P15" s="20">
        <v>791</v>
      </c>
      <c r="Q15" s="20">
        <v>1014</v>
      </c>
      <c r="R15" s="29">
        <v>0.78</v>
      </c>
      <c r="S15" s="30">
        <v>893</v>
      </c>
      <c r="T15" s="20">
        <v>1131</v>
      </c>
      <c r="U15" s="31">
        <v>0.79</v>
      </c>
      <c r="V15" s="30">
        <v>774</v>
      </c>
      <c r="W15" s="20">
        <v>1039</v>
      </c>
      <c r="X15" s="31">
        <v>0.745</v>
      </c>
      <c r="Y15" s="30">
        <v>202</v>
      </c>
      <c r="Z15" s="20">
        <v>257</v>
      </c>
      <c r="AA15" s="31">
        <v>0.78600000000000003</v>
      </c>
    </row>
    <row r="16" spans="1:63" ht="13.5" thickBot="1">
      <c r="A16" s="44" t="s">
        <v>5</v>
      </c>
      <c r="B16" s="55" t="s">
        <v>6</v>
      </c>
      <c r="C16" s="45" t="s">
        <v>73</v>
      </c>
      <c r="D16" s="329" t="s">
        <v>22</v>
      </c>
      <c r="E16" s="112" t="s">
        <v>22</v>
      </c>
      <c r="F16" s="113" t="s">
        <v>22</v>
      </c>
      <c r="G16" s="105" t="s">
        <v>22</v>
      </c>
      <c r="H16" s="106" t="s">
        <v>22</v>
      </c>
      <c r="I16" s="107" t="s">
        <v>22</v>
      </c>
      <c r="J16" s="108" t="s">
        <v>22</v>
      </c>
      <c r="K16" s="106" t="s">
        <v>22</v>
      </c>
      <c r="L16" s="109" t="s">
        <v>22</v>
      </c>
      <c r="M16" s="105" t="s">
        <v>22</v>
      </c>
      <c r="N16" s="112" t="s">
        <v>22</v>
      </c>
      <c r="O16" s="114" t="s">
        <v>22</v>
      </c>
      <c r="P16" s="105" t="s">
        <v>22</v>
      </c>
      <c r="Q16" s="112" t="s">
        <v>22</v>
      </c>
      <c r="R16" s="113" t="s">
        <v>22</v>
      </c>
      <c r="S16" s="116">
        <v>13</v>
      </c>
      <c r="T16" s="117">
        <v>14</v>
      </c>
      <c r="U16" s="118">
        <v>0.92900000000000005</v>
      </c>
      <c r="V16" s="116">
        <v>46</v>
      </c>
      <c r="W16" s="117">
        <v>49</v>
      </c>
      <c r="X16" s="118">
        <v>0.93899999999999995</v>
      </c>
      <c r="Y16" s="116">
        <v>7</v>
      </c>
      <c r="Z16" s="117">
        <v>7</v>
      </c>
      <c r="AA16" s="118">
        <v>1</v>
      </c>
    </row>
    <row r="17" spans="1:29">
      <c r="A17" s="42" t="s">
        <v>7</v>
      </c>
      <c r="B17" s="43" t="s">
        <v>8</v>
      </c>
      <c r="C17" s="16" t="s">
        <v>114</v>
      </c>
      <c r="D17" s="327">
        <v>1529</v>
      </c>
      <c r="E17" s="20">
        <v>14152</v>
      </c>
      <c r="F17" s="19">
        <v>0.10804126625211984</v>
      </c>
      <c r="G17" s="30">
        <v>1410</v>
      </c>
      <c r="H17" s="20">
        <v>16061</v>
      </c>
      <c r="I17" s="19">
        <v>8.7790299483220216E-2</v>
      </c>
      <c r="J17" s="30">
        <v>1363</v>
      </c>
      <c r="K17" s="20">
        <v>17601</v>
      </c>
      <c r="L17" s="19">
        <v>7.7438781887392796E-2</v>
      </c>
      <c r="M17" s="30">
        <v>1328</v>
      </c>
      <c r="N17" s="20">
        <v>17410</v>
      </c>
      <c r="O17" s="19">
        <v>7.5999999999999998E-2</v>
      </c>
      <c r="P17" s="30">
        <v>1246</v>
      </c>
      <c r="Q17" s="20">
        <v>16912</v>
      </c>
      <c r="R17" s="29">
        <v>7.3999999999999996E-2</v>
      </c>
      <c r="S17" s="119">
        <v>1180</v>
      </c>
      <c r="T17" s="120">
        <v>17896</v>
      </c>
      <c r="U17" s="121">
        <v>6.6000000000000003E-2</v>
      </c>
      <c r="V17" s="119">
        <v>1251</v>
      </c>
      <c r="W17" s="120">
        <v>18112</v>
      </c>
      <c r="X17" s="121">
        <v>6.9070229681978804E-2</v>
      </c>
      <c r="Y17" s="119">
        <v>312</v>
      </c>
      <c r="Z17" s="120">
        <v>4766</v>
      </c>
      <c r="AA17" s="121">
        <v>6.5463701216953427E-2</v>
      </c>
    </row>
    <row r="18" spans="1:29">
      <c r="A18" s="42" t="s">
        <v>7</v>
      </c>
      <c r="B18" s="43" t="s">
        <v>8</v>
      </c>
      <c r="C18" s="38" t="s">
        <v>115</v>
      </c>
      <c r="D18" s="328" t="s">
        <v>22</v>
      </c>
      <c r="E18" s="110" t="s">
        <v>22</v>
      </c>
      <c r="F18" s="111" t="s">
        <v>22</v>
      </c>
      <c r="G18" s="98" t="s">
        <v>22</v>
      </c>
      <c r="H18" s="99" t="s">
        <v>22</v>
      </c>
      <c r="I18" s="100" t="s">
        <v>22</v>
      </c>
      <c r="J18" s="101" t="s">
        <v>22</v>
      </c>
      <c r="K18" s="99" t="s">
        <v>22</v>
      </c>
      <c r="L18" s="102" t="s">
        <v>22</v>
      </c>
      <c r="M18" s="98" t="s">
        <v>22</v>
      </c>
      <c r="N18" s="103" t="s">
        <v>22</v>
      </c>
      <c r="O18" s="104" t="s">
        <v>22</v>
      </c>
      <c r="P18" s="98" t="s">
        <v>22</v>
      </c>
      <c r="Q18" s="103" t="s">
        <v>22</v>
      </c>
      <c r="R18" s="115" t="s">
        <v>22</v>
      </c>
      <c r="S18" s="30">
        <v>1137</v>
      </c>
      <c r="T18" s="20">
        <v>16679</v>
      </c>
      <c r="U18" s="31">
        <v>6.8000000000000005E-2</v>
      </c>
      <c r="V18" s="30">
        <v>1136</v>
      </c>
      <c r="W18" s="20">
        <v>16892</v>
      </c>
      <c r="X18" s="31">
        <v>6.7000000000000004E-2</v>
      </c>
      <c r="Y18" s="30">
        <v>300</v>
      </c>
      <c r="Z18" s="20">
        <v>4319</v>
      </c>
      <c r="AA18" s="31">
        <v>6.9000000000000006E-2</v>
      </c>
    </row>
    <row r="19" spans="1:29">
      <c r="A19" s="42" t="s">
        <v>7</v>
      </c>
      <c r="B19" s="43" t="s">
        <v>8</v>
      </c>
      <c r="C19" s="38" t="s">
        <v>127</v>
      </c>
      <c r="D19" s="327">
        <v>114</v>
      </c>
      <c r="E19" s="20">
        <v>867</v>
      </c>
      <c r="F19" s="31">
        <v>0.13100000000000001</v>
      </c>
      <c r="G19" s="20">
        <v>92</v>
      </c>
      <c r="H19" s="20">
        <v>1110</v>
      </c>
      <c r="I19" s="31">
        <v>8.3000000000000004E-2</v>
      </c>
      <c r="J19" s="20">
        <v>86</v>
      </c>
      <c r="K19" s="20">
        <v>1013</v>
      </c>
      <c r="L19" s="31">
        <v>8.5000000000000006E-2</v>
      </c>
      <c r="M19" s="20">
        <v>100</v>
      </c>
      <c r="N19" s="20">
        <v>1128</v>
      </c>
      <c r="O19" s="31">
        <v>8.8999999999999996E-2</v>
      </c>
      <c r="P19" s="20">
        <v>81</v>
      </c>
      <c r="Q19" s="20">
        <v>1108</v>
      </c>
      <c r="R19" s="29">
        <v>7.2999999999999995E-2</v>
      </c>
      <c r="S19" s="30">
        <v>39</v>
      </c>
      <c r="T19" s="20">
        <v>1162</v>
      </c>
      <c r="U19" s="31">
        <v>6.8000000000000005E-2</v>
      </c>
      <c r="V19" s="30">
        <v>54</v>
      </c>
      <c r="W19" s="20">
        <v>1141</v>
      </c>
      <c r="X19" s="31">
        <v>4.7E-2</v>
      </c>
      <c r="Y19" s="30">
        <v>5</v>
      </c>
      <c r="Z19" s="20">
        <v>282</v>
      </c>
      <c r="AA19" s="31">
        <v>1.7999999999999999E-2</v>
      </c>
    </row>
    <row r="20" spans="1:29" ht="13.5" thickBot="1">
      <c r="A20" s="56" t="s">
        <v>7</v>
      </c>
      <c r="B20" s="57" t="s">
        <v>8</v>
      </c>
      <c r="C20" s="45" t="s">
        <v>73</v>
      </c>
      <c r="D20" s="329" t="s">
        <v>22</v>
      </c>
      <c r="E20" s="112" t="s">
        <v>22</v>
      </c>
      <c r="F20" s="113" t="s">
        <v>22</v>
      </c>
      <c r="G20" s="105" t="s">
        <v>22</v>
      </c>
      <c r="H20" s="106" t="s">
        <v>22</v>
      </c>
      <c r="I20" s="107" t="s">
        <v>22</v>
      </c>
      <c r="J20" s="108" t="s">
        <v>22</v>
      </c>
      <c r="K20" s="106" t="s">
        <v>22</v>
      </c>
      <c r="L20" s="109" t="s">
        <v>22</v>
      </c>
      <c r="M20" s="105" t="s">
        <v>22</v>
      </c>
      <c r="N20" s="112" t="s">
        <v>22</v>
      </c>
      <c r="O20" s="114" t="s">
        <v>22</v>
      </c>
      <c r="P20" s="105" t="s">
        <v>22</v>
      </c>
      <c r="Q20" s="112" t="s">
        <v>22</v>
      </c>
      <c r="R20" s="113" t="s">
        <v>22</v>
      </c>
      <c r="S20" s="116">
        <v>4</v>
      </c>
      <c r="T20" s="117">
        <v>12</v>
      </c>
      <c r="U20" s="118">
        <v>0.33300000000000002</v>
      </c>
      <c r="V20" s="116">
        <v>61</v>
      </c>
      <c r="W20" s="117">
        <v>79</v>
      </c>
      <c r="X20" s="118">
        <v>0.77200000000000002</v>
      </c>
      <c r="Y20" s="116">
        <v>7</v>
      </c>
      <c r="Z20" s="117">
        <v>165</v>
      </c>
      <c r="AA20" s="118">
        <v>4.2000000000000003E-2</v>
      </c>
    </row>
    <row r="21" spans="1:29">
      <c r="A21" s="42" t="s">
        <v>9</v>
      </c>
      <c r="B21" s="43" t="s">
        <v>10</v>
      </c>
      <c r="C21" s="16" t="s">
        <v>114</v>
      </c>
      <c r="D21" s="327">
        <v>336031.99999937002</v>
      </c>
      <c r="E21" s="20">
        <v>14152</v>
      </c>
      <c r="F21" s="25">
        <v>23.744488</v>
      </c>
      <c r="G21" s="30">
        <v>337220.74193432002</v>
      </c>
      <c r="H21" s="20">
        <v>16061</v>
      </c>
      <c r="I21" s="25">
        <v>20.996248000000001</v>
      </c>
      <c r="J21" s="30">
        <v>358467.87096621998</v>
      </c>
      <c r="K21" s="20">
        <v>17601</v>
      </c>
      <c r="L21" s="25">
        <v>20.366334999999999</v>
      </c>
      <c r="M21" s="30">
        <v>358424.09</v>
      </c>
      <c r="N21" s="20">
        <v>17410</v>
      </c>
      <c r="O21" s="25">
        <v>20.587</v>
      </c>
      <c r="P21" s="30">
        <v>342796</v>
      </c>
      <c r="Q21" s="20">
        <v>16912</v>
      </c>
      <c r="R21" s="122">
        <v>20.3</v>
      </c>
      <c r="S21" s="119">
        <v>371665</v>
      </c>
      <c r="T21" s="120">
        <v>17896</v>
      </c>
      <c r="U21" s="123">
        <v>20.8</v>
      </c>
      <c r="V21" s="119">
        <v>377328.93548284005</v>
      </c>
      <c r="W21" s="120">
        <v>18112</v>
      </c>
      <c r="X21" s="123">
        <v>20.8</v>
      </c>
      <c r="Y21" s="119">
        <v>22712.774193549998</v>
      </c>
      <c r="Z21" s="120">
        <v>1048</v>
      </c>
      <c r="AA21" s="123">
        <v>21.672494459494274</v>
      </c>
    </row>
    <row r="22" spans="1:29">
      <c r="A22" s="23" t="s">
        <v>9</v>
      </c>
      <c r="B22" s="38" t="s">
        <v>10</v>
      </c>
      <c r="C22" s="38" t="s">
        <v>115</v>
      </c>
      <c r="D22" s="328" t="s">
        <v>22</v>
      </c>
      <c r="E22" s="110" t="s">
        <v>22</v>
      </c>
      <c r="F22" s="111" t="s">
        <v>22</v>
      </c>
      <c r="G22" s="98" t="s">
        <v>22</v>
      </c>
      <c r="H22" s="99" t="s">
        <v>22</v>
      </c>
      <c r="I22" s="100" t="s">
        <v>22</v>
      </c>
      <c r="J22" s="101" t="s">
        <v>22</v>
      </c>
      <c r="K22" s="99" t="s">
        <v>22</v>
      </c>
      <c r="L22" s="102" t="s">
        <v>22</v>
      </c>
      <c r="M22" s="98" t="s">
        <v>22</v>
      </c>
      <c r="N22" s="103" t="s">
        <v>22</v>
      </c>
      <c r="O22" s="104" t="s">
        <v>22</v>
      </c>
      <c r="P22" s="98" t="s">
        <v>22</v>
      </c>
      <c r="Q22" s="103" t="s">
        <v>22</v>
      </c>
      <c r="R22" s="115" t="s">
        <v>22</v>
      </c>
      <c r="S22" s="30">
        <v>346915</v>
      </c>
      <c r="T22" s="20">
        <v>16679</v>
      </c>
      <c r="U22" s="32">
        <v>20.8</v>
      </c>
      <c r="V22" s="30">
        <v>350709</v>
      </c>
      <c r="W22" s="20">
        <v>16941</v>
      </c>
      <c r="X22" s="32">
        <v>20.7</v>
      </c>
      <c r="Y22" s="30">
        <v>16634</v>
      </c>
      <c r="Z22" s="20">
        <v>764</v>
      </c>
      <c r="AA22" s="32">
        <v>21.8</v>
      </c>
    </row>
    <row r="23" spans="1:29">
      <c r="A23" s="23" t="s">
        <v>9</v>
      </c>
      <c r="B23" s="38" t="s">
        <v>10</v>
      </c>
      <c r="C23" s="38" t="s">
        <v>127</v>
      </c>
      <c r="D23" s="327">
        <v>21287.74193543</v>
      </c>
      <c r="E23" s="20">
        <v>867</v>
      </c>
      <c r="F23" s="32">
        <v>24.6</v>
      </c>
      <c r="G23" s="20">
        <v>20963</v>
      </c>
      <c r="H23" s="20">
        <v>1110</v>
      </c>
      <c r="I23" s="32">
        <v>18.899999999999999</v>
      </c>
      <c r="J23" s="20">
        <v>18925</v>
      </c>
      <c r="K23" s="20">
        <v>1013</v>
      </c>
      <c r="L23" s="34">
        <v>18.7</v>
      </c>
      <c r="M23" s="20">
        <v>22114</v>
      </c>
      <c r="N23" s="20">
        <v>1128</v>
      </c>
      <c r="O23" s="32">
        <v>19.600000000000001</v>
      </c>
      <c r="P23" s="20">
        <v>21949</v>
      </c>
      <c r="Q23" s="20">
        <v>1108</v>
      </c>
      <c r="R23" s="122">
        <v>19.8</v>
      </c>
      <c r="S23" s="30">
        <v>23094</v>
      </c>
      <c r="T23" s="20">
        <v>1164</v>
      </c>
      <c r="U23" s="32">
        <v>19.8</v>
      </c>
      <c r="V23" s="30">
        <v>22712.774193549998</v>
      </c>
      <c r="W23" s="20">
        <v>1048</v>
      </c>
      <c r="X23" s="32">
        <v>21.672494459494274</v>
      </c>
      <c r="Y23" s="30">
        <v>5403.5806451799999</v>
      </c>
      <c r="Z23" s="20">
        <v>258</v>
      </c>
      <c r="AA23" s="32">
        <v>20.944111027829457</v>
      </c>
    </row>
    <row r="24" spans="1:29" ht="13.5" thickBot="1">
      <c r="A24" s="47" t="s">
        <v>9</v>
      </c>
      <c r="B24" s="48" t="s">
        <v>10</v>
      </c>
      <c r="C24" s="48" t="s">
        <v>73</v>
      </c>
      <c r="D24" s="329" t="s">
        <v>22</v>
      </c>
      <c r="E24" s="112" t="s">
        <v>22</v>
      </c>
      <c r="F24" s="113" t="s">
        <v>22</v>
      </c>
      <c r="G24" s="105" t="s">
        <v>22</v>
      </c>
      <c r="H24" s="106" t="s">
        <v>22</v>
      </c>
      <c r="I24" s="107" t="s">
        <v>22</v>
      </c>
      <c r="J24" s="108" t="s">
        <v>22</v>
      </c>
      <c r="K24" s="106" t="s">
        <v>22</v>
      </c>
      <c r="L24" s="109" t="s">
        <v>22</v>
      </c>
      <c r="M24" s="105" t="s">
        <v>22</v>
      </c>
      <c r="N24" s="112" t="s">
        <v>22</v>
      </c>
      <c r="O24" s="114" t="s">
        <v>22</v>
      </c>
      <c r="P24" s="105" t="s">
        <v>22</v>
      </c>
      <c r="Q24" s="112" t="s">
        <v>22</v>
      </c>
      <c r="R24" s="113" t="s">
        <v>22</v>
      </c>
      <c r="S24" s="116">
        <v>1656</v>
      </c>
      <c r="T24" s="117">
        <v>53</v>
      </c>
      <c r="U24" s="124">
        <v>31.2</v>
      </c>
      <c r="V24" s="116">
        <v>3907.1935484199998</v>
      </c>
      <c r="W24" s="117">
        <v>123</v>
      </c>
      <c r="X24" s="124">
        <v>31.765801206666666</v>
      </c>
      <c r="Y24" s="116">
        <v>674.96774195</v>
      </c>
      <c r="Z24" s="117">
        <v>26</v>
      </c>
      <c r="AA24" s="124">
        <v>25.960297767307694</v>
      </c>
    </row>
    <row r="25" spans="1:29" s="17" customFormat="1">
      <c r="A25" s="58" t="s">
        <v>11</v>
      </c>
      <c r="B25" s="16" t="s">
        <v>12</v>
      </c>
      <c r="C25" s="16" t="s">
        <v>114</v>
      </c>
      <c r="D25" s="330" t="s">
        <v>22</v>
      </c>
      <c r="E25" s="24" t="s">
        <v>22</v>
      </c>
      <c r="F25" s="24">
        <v>11.0967741935484</v>
      </c>
      <c r="G25" s="33" t="s">
        <v>22</v>
      </c>
      <c r="H25" s="24" t="s">
        <v>22</v>
      </c>
      <c r="I25" s="24">
        <v>10.0967741935484</v>
      </c>
      <c r="J25" s="33" t="s">
        <v>22</v>
      </c>
      <c r="K25" s="24" t="s">
        <v>22</v>
      </c>
      <c r="L25" s="24">
        <v>9.7096774193548399</v>
      </c>
      <c r="M25" s="33" t="s">
        <v>22</v>
      </c>
      <c r="N25" s="24" t="s">
        <v>22</v>
      </c>
      <c r="O25" s="24">
        <v>9.4190000000000005</v>
      </c>
      <c r="P25" s="33" t="s">
        <v>22</v>
      </c>
      <c r="Q25" s="24" t="s">
        <v>22</v>
      </c>
      <c r="R25" s="125">
        <v>9.5</v>
      </c>
      <c r="S25" s="126" t="s">
        <v>22</v>
      </c>
      <c r="T25" s="127" t="s">
        <v>22</v>
      </c>
      <c r="U25" s="128">
        <v>8.9</v>
      </c>
      <c r="V25" s="126" t="s">
        <v>22</v>
      </c>
      <c r="W25" s="127" t="s">
        <v>22</v>
      </c>
      <c r="X25" s="128">
        <v>8.6</v>
      </c>
      <c r="Y25" s="126" t="s">
        <v>22</v>
      </c>
      <c r="Z25" s="127" t="s">
        <v>22</v>
      </c>
      <c r="AA25" s="128">
        <v>8.5</v>
      </c>
    </row>
    <row r="26" spans="1:29" s="17" customFormat="1">
      <c r="A26" s="23" t="s">
        <v>11</v>
      </c>
      <c r="B26" s="38" t="s">
        <v>12</v>
      </c>
      <c r="C26" s="38" t="s">
        <v>115</v>
      </c>
      <c r="D26" s="328" t="s">
        <v>22</v>
      </c>
      <c r="E26" s="110" t="s">
        <v>22</v>
      </c>
      <c r="F26" s="111" t="s">
        <v>22</v>
      </c>
      <c r="G26" s="98" t="s">
        <v>22</v>
      </c>
      <c r="H26" s="99" t="s">
        <v>22</v>
      </c>
      <c r="I26" s="100" t="s">
        <v>22</v>
      </c>
      <c r="J26" s="101" t="s">
        <v>22</v>
      </c>
      <c r="K26" s="99" t="s">
        <v>22</v>
      </c>
      <c r="L26" s="102" t="s">
        <v>22</v>
      </c>
      <c r="M26" s="98" t="s">
        <v>22</v>
      </c>
      <c r="N26" s="103" t="s">
        <v>22</v>
      </c>
      <c r="O26" s="104" t="s">
        <v>22</v>
      </c>
      <c r="P26" s="98" t="s">
        <v>22</v>
      </c>
      <c r="Q26" s="103" t="s">
        <v>22</v>
      </c>
      <c r="R26" s="115" t="s">
        <v>22</v>
      </c>
      <c r="S26" s="30" t="s">
        <v>22</v>
      </c>
      <c r="T26" s="20" t="s">
        <v>22</v>
      </c>
      <c r="U26" s="34">
        <v>9.1</v>
      </c>
      <c r="V26" s="30" t="s">
        <v>22</v>
      </c>
      <c r="W26" s="20" t="s">
        <v>22</v>
      </c>
      <c r="X26" s="34">
        <v>9.3000000000000007</v>
      </c>
      <c r="Y26" s="30" t="s">
        <v>22</v>
      </c>
      <c r="Z26" s="20" t="s">
        <v>22</v>
      </c>
      <c r="AA26" s="94">
        <v>8.5</v>
      </c>
    </row>
    <row r="27" spans="1:29" s="17" customFormat="1">
      <c r="A27" s="47" t="s">
        <v>11</v>
      </c>
      <c r="B27" s="48" t="s">
        <v>12</v>
      </c>
      <c r="C27" s="38" t="s">
        <v>127</v>
      </c>
      <c r="D27" s="327" t="s">
        <v>22</v>
      </c>
      <c r="E27" s="20" t="s">
        <v>22</v>
      </c>
      <c r="F27" s="34">
        <v>12.2</v>
      </c>
      <c r="G27" s="20" t="s">
        <v>22</v>
      </c>
      <c r="H27" s="20" t="s">
        <v>22</v>
      </c>
      <c r="I27" s="34">
        <v>9.5</v>
      </c>
      <c r="J27" s="20" t="s">
        <v>22</v>
      </c>
      <c r="K27" s="20" t="s">
        <v>22</v>
      </c>
      <c r="L27" s="34">
        <v>10.3</v>
      </c>
      <c r="M27" s="20" t="s">
        <v>22</v>
      </c>
      <c r="N27" s="20" t="s">
        <v>22</v>
      </c>
      <c r="O27" s="34">
        <v>10.3</v>
      </c>
      <c r="P27" s="20" t="s">
        <v>22</v>
      </c>
      <c r="Q27" s="20" t="s">
        <v>22</v>
      </c>
      <c r="R27" s="125">
        <v>11.3</v>
      </c>
      <c r="S27" s="30" t="s">
        <v>22</v>
      </c>
      <c r="T27" s="20" t="s">
        <v>22</v>
      </c>
      <c r="U27" s="34">
        <v>9.1999999999999993</v>
      </c>
      <c r="V27" s="30" t="s">
        <v>22</v>
      </c>
      <c r="W27" s="20" t="s">
        <v>22</v>
      </c>
      <c r="X27" s="34">
        <v>7.9</v>
      </c>
      <c r="Y27" s="30" t="s">
        <v>22</v>
      </c>
      <c r="Z27" s="20" t="s">
        <v>22</v>
      </c>
      <c r="AA27" s="34">
        <v>7.9</v>
      </c>
    </row>
    <row r="28" spans="1:29" s="17" customFormat="1" ht="13.5" thickBot="1">
      <c r="A28" s="44" t="s">
        <v>11</v>
      </c>
      <c r="B28" s="45" t="s">
        <v>12</v>
      </c>
      <c r="C28" s="45" t="s">
        <v>73</v>
      </c>
      <c r="D28" s="329" t="s">
        <v>22</v>
      </c>
      <c r="E28" s="112" t="s">
        <v>22</v>
      </c>
      <c r="F28" s="113" t="s">
        <v>22</v>
      </c>
      <c r="G28" s="105" t="s">
        <v>22</v>
      </c>
      <c r="H28" s="106" t="s">
        <v>22</v>
      </c>
      <c r="I28" s="107" t="s">
        <v>22</v>
      </c>
      <c r="J28" s="108" t="s">
        <v>22</v>
      </c>
      <c r="K28" s="106" t="s">
        <v>22</v>
      </c>
      <c r="L28" s="109" t="s">
        <v>22</v>
      </c>
      <c r="M28" s="105" t="s">
        <v>22</v>
      </c>
      <c r="N28" s="112" t="s">
        <v>22</v>
      </c>
      <c r="O28" s="114" t="s">
        <v>22</v>
      </c>
      <c r="P28" s="105" t="s">
        <v>22</v>
      </c>
      <c r="Q28" s="112" t="s">
        <v>22</v>
      </c>
      <c r="R28" s="113" t="s">
        <v>22</v>
      </c>
      <c r="S28" s="129" t="s">
        <v>22</v>
      </c>
      <c r="T28" s="130" t="s">
        <v>22</v>
      </c>
      <c r="U28" s="124">
        <v>1.9</v>
      </c>
      <c r="V28" s="129" t="s">
        <v>22</v>
      </c>
      <c r="W28" s="130" t="s">
        <v>22</v>
      </c>
      <c r="X28" s="124">
        <v>8</v>
      </c>
      <c r="Y28" s="129" t="s">
        <v>22</v>
      </c>
      <c r="Z28" s="130" t="s">
        <v>22</v>
      </c>
      <c r="AA28" s="124">
        <v>8</v>
      </c>
    </row>
    <row r="29" spans="1:29" s="17" customFormat="1" ht="15">
      <c r="A29" s="23" t="s">
        <v>13</v>
      </c>
      <c r="B29" s="38" t="s">
        <v>14</v>
      </c>
      <c r="C29" s="16" t="s">
        <v>114</v>
      </c>
      <c r="D29" s="327">
        <v>4221</v>
      </c>
      <c r="E29" s="20">
        <v>6916</v>
      </c>
      <c r="F29" s="19">
        <v>0.61</v>
      </c>
      <c r="G29" s="30">
        <v>5586</v>
      </c>
      <c r="H29" s="20">
        <v>8992</v>
      </c>
      <c r="I29" s="19">
        <v>0.621</v>
      </c>
      <c r="J29" s="30">
        <v>6060</v>
      </c>
      <c r="K29" s="20">
        <v>10053</v>
      </c>
      <c r="L29" s="19">
        <v>0.60299999999999998</v>
      </c>
      <c r="M29" s="30">
        <v>5006</v>
      </c>
      <c r="N29" s="20">
        <v>8374</v>
      </c>
      <c r="O29" s="19">
        <v>0.59799999999999998</v>
      </c>
      <c r="P29" s="30">
        <v>3686</v>
      </c>
      <c r="Q29" s="20">
        <v>5958</v>
      </c>
      <c r="R29" s="29">
        <v>0.61899999999999999</v>
      </c>
      <c r="S29" s="119">
        <v>4212</v>
      </c>
      <c r="T29" s="120">
        <v>6454</v>
      </c>
      <c r="U29" s="121">
        <v>0.65300000000000002</v>
      </c>
      <c r="V29" s="119">
        <v>4610</v>
      </c>
      <c r="W29" s="120">
        <v>6805</v>
      </c>
      <c r="X29" s="121">
        <v>0.67700000000000005</v>
      </c>
      <c r="Y29" s="119">
        <v>4596</v>
      </c>
      <c r="Z29" s="120">
        <v>6822</v>
      </c>
      <c r="AA29" s="121">
        <v>0.67400000000000004</v>
      </c>
      <c r="AC29" s="345"/>
    </row>
    <row r="30" spans="1:29" s="17" customFormat="1" ht="15">
      <c r="A30" s="23" t="s">
        <v>13</v>
      </c>
      <c r="B30" s="38" t="s">
        <v>14</v>
      </c>
      <c r="C30" s="38" t="s">
        <v>115</v>
      </c>
      <c r="D30" s="328" t="s">
        <v>22</v>
      </c>
      <c r="E30" s="110" t="s">
        <v>22</v>
      </c>
      <c r="F30" s="111" t="s">
        <v>22</v>
      </c>
      <c r="G30" s="98" t="s">
        <v>22</v>
      </c>
      <c r="H30" s="99" t="s">
        <v>22</v>
      </c>
      <c r="I30" s="100" t="s">
        <v>22</v>
      </c>
      <c r="J30" s="101" t="s">
        <v>22</v>
      </c>
      <c r="K30" s="99" t="s">
        <v>22</v>
      </c>
      <c r="L30" s="102" t="s">
        <v>22</v>
      </c>
      <c r="M30" s="98" t="s">
        <v>22</v>
      </c>
      <c r="N30" s="103" t="s">
        <v>22</v>
      </c>
      <c r="O30" s="104" t="s">
        <v>22</v>
      </c>
      <c r="P30" s="98" t="s">
        <v>22</v>
      </c>
      <c r="Q30" s="103" t="s">
        <v>22</v>
      </c>
      <c r="R30" s="115" t="s">
        <v>22</v>
      </c>
      <c r="S30" s="30">
        <v>3970</v>
      </c>
      <c r="T30" s="20">
        <v>6002</v>
      </c>
      <c r="U30" s="31">
        <v>0.66100000000000003</v>
      </c>
      <c r="V30" s="170">
        <v>4380</v>
      </c>
      <c r="W30" s="171">
        <v>6395</v>
      </c>
      <c r="X30" s="172">
        <v>0.68500000000000005</v>
      </c>
      <c r="Y30" s="170">
        <v>4368</v>
      </c>
      <c r="Z30" s="171">
        <v>6422</v>
      </c>
      <c r="AA30" s="172">
        <v>0.68</v>
      </c>
      <c r="AC30" s="346"/>
    </row>
    <row r="31" spans="1:29" s="17" customFormat="1" ht="15.75" thickBot="1">
      <c r="A31" s="23" t="s">
        <v>13</v>
      </c>
      <c r="B31" s="45" t="s">
        <v>14</v>
      </c>
      <c r="C31" s="45" t="s">
        <v>127</v>
      </c>
      <c r="D31" s="365">
        <v>209</v>
      </c>
      <c r="E31" s="117">
        <v>389</v>
      </c>
      <c r="F31" s="118">
        <v>0.53700000000000003</v>
      </c>
      <c r="G31" s="117">
        <v>408</v>
      </c>
      <c r="H31" s="117">
        <v>656</v>
      </c>
      <c r="I31" s="118">
        <v>0.622</v>
      </c>
      <c r="J31" s="117">
        <v>337</v>
      </c>
      <c r="K31" s="117">
        <v>581</v>
      </c>
      <c r="L31" s="118">
        <v>0.57999999999999996</v>
      </c>
      <c r="M31" s="117">
        <v>271</v>
      </c>
      <c r="N31" s="117">
        <v>534</v>
      </c>
      <c r="O31" s="118">
        <v>0.50700000000000001</v>
      </c>
      <c r="P31" s="117">
        <v>222</v>
      </c>
      <c r="Q31" s="117">
        <v>418</v>
      </c>
      <c r="R31" s="118">
        <v>0.53100000000000003</v>
      </c>
      <c r="S31" s="30">
        <v>242</v>
      </c>
      <c r="T31" s="20">
        <v>452</v>
      </c>
      <c r="U31" s="31">
        <v>0.53500000000000003</v>
      </c>
      <c r="V31" s="30">
        <v>230</v>
      </c>
      <c r="W31" s="20">
        <v>410</v>
      </c>
      <c r="X31" s="31">
        <v>0.56100000000000005</v>
      </c>
      <c r="Y31" s="30">
        <v>228</v>
      </c>
      <c r="Z31" s="20">
        <v>400</v>
      </c>
      <c r="AA31" s="31">
        <v>0.56999999999999995</v>
      </c>
      <c r="AC31" s="346"/>
    </row>
    <row r="32" spans="1:29" s="17" customFormat="1" ht="15">
      <c r="A32" s="42" t="s">
        <v>15</v>
      </c>
      <c r="B32" s="54" t="s">
        <v>16</v>
      </c>
      <c r="C32" s="43" t="s">
        <v>114</v>
      </c>
      <c r="D32" s="362">
        <v>1847</v>
      </c>
      <c r="E32" s="171">
        <v>4801</v>
      </c>
      <c r="F32" s="363">
        <v>0.38500000000000001</v>
      </c>
      <c r="G32" s="170">
        <v>2101</v>
      </c>
      <c r="H32" s="171">
        <v>4626</v>
      </c>
      <c r="I32" s="363">
        <v>0.45400000000000001</v>
      </c>
      <c r="J32" s="170">
        <v>2477</v>
      </c>
      <c r="K32" s="171">
        <v>5024</v>
      </c>
      <c r="L32" s="363">
        <v>0.49299999999999999</v>
      </c>
      <c r="M32" s="170">
        <v>2650</v>
      </c>
      <c r="N32" s="171">
        <v>5359</v>
      </c>
      <c r="O32" s="363">
        <v>0.49399999999999999</v>
      </c>
      <c r="P32" s="170">
        <v>2522</v>
      </c>
      <c r="Q32" s="171">
        <v>5154</v>
      </c>
      <c r="R32" s="364">
        <v>0.48899999999999999</v>
      </c>
      <c r="S32" s="119">
        <v>2970</v>
      </c>
      <c r="T32" s="120">
        <v>5481</v>
      </c>
      <c r="U32" s="121">
        <v>0.54200000000000004</v>
      </c>
      <c r="V32" s="119">
        <v>3029</v>
      </c>
      <c r="W32" s="120">
        <v>5688</v>
      </c>
      <c r="X32" s="121">
        <v>0.53300000000000003</v>
      </c>
      <c r="Y32" s="119">
        <v>2907</v>
      </c>
      <c r="Z32" s="120">
        <v>5560</v>
      </c>
      <c r="AA32" s="121">
        <v>0.52300000000000002</v>
      </c>
      <c r="AC32" s="346"/>
    </row>
    <row r="33" spans="1:29" s="17" customFormat="1" ht="15">
      <c r="A33" s="23" t="s">
        <v>15</v>
      </c>
      <c r="B33" s="18" t="s">
        <v>16</v>
      </c>
      <c r="C33" s="38" t="s">
        <v>115</v>
      </c>
      <c r="D33" s="328" t="s">
        <v>22</v>
      </c>
      <c r="E33" s="110" t="s">
        <v>22</v>
      </c>
      <c r="F33" s="111" t="s">
        <v>22</v>
      </c>
      <c r="G33" s="98" t="s">
        <v>22</v>
      </c>
      <c r="H33" s="99" t="s">
        <v>22</v>
      </c>
      <c r="I33" s="100" t="s">
        <v>22</v>
      </c>
      <c r="J33" s="101" t="s">
        <v>22</v>
      </c>
      <c r="K33" s="99" t="s">
        <v>22</v>
      </c>
      <c r="L33" s="102" t="s">
        <v>22</v>
      </c>
      <c r="M33" s="98" t="s">
        <v>22</v>
      </c>
      <c r="N33" s="103" t="s">
        <v>22</v>
      </c>
      <c r="O33" s="104" t="s">
        <v>22</v>
      </c>
      <c r="P33" s="98" t="s">
        <v>22</v>
      </c>
      <c r="Q33" s="103" t="s">
        <v>22</v>
      </c>
      <c r="R33" s="115" t="s">
        <v>22</v>
      </c>
      <c r="S33" s="30">
        <v>2712</v>
      </c>
      <c r="T33" s="20">
        <v>5051</v>
      </c>
      <c r="U33" s="31">
        <v>0.53692338150861196</v>
      </c>
      <c r="V33" s="170">
        <v>2818</v>
      </c>
      <c r="W33" s="171">
        <v>5295</v>
      </c>
      <c r="X33" s="172">
        <v>0.53200000000000003</v>
      </c>
      <c r="Y33" s="170">
        <v>2684</v>
      </c>
      <c r="Z33" s="171">
        <v>5164</v>
      </c>
      <c r="AA33" s="172">
        <v>0.52</v>
      </c>
      <c r="AC33" s="345"/>
    </row>
    <row r="34" spans="1:29" s="17" customFormat="1" ht="15.75" thickBot="1">
      <c r="A34" s="44" t="s">
        <v>15</v>
      </c>
      <c r="B34" s="55" t="s">
        <v>16</v>
      </c>
      <c r="C34" s="45" t="s">
        <v>127</v>
      </c>
      <c r="D34" s="365">
        <v>124</v>
      </c>
      <c r="E34" s="117">
        <v>325</v>
      </c>
      <c r="F34" s="118">
        <v>0.38200000000000001</v>
      </c>
      <c r="G34" s="117">
        <v>152</v>
      </c>
      <c r="H34" s="117">
        <v>314</v>
      </c>
      <c r="I34" s="118">
        <v>0.48399999999999999</v>
      </c>
      <c r="J34" s="117">
        <v>170</v>
      </c>
      <c r="K34" s="117">
        <v>296</v>
      </c>
      <c r="L34" s="118">
        <v>0.57399999999999995</v>
      </c>
      <c r="M34" s="117">
        <v>189</v>
      </c>
      <c r="N34" s="117">
        <v>348</v>
      </c>
      <c r="O34" s="118">
        <v>0.54300000000000004</v>
      </c>
      <c r="P34" s="117">
        <v>197</v>
      </c>
      <c r="Q34" s="117">
        <v>376</v>
      </c>
      <c r="R34" s="372">
        <v>0.52400000000000002</v>
      </c>
      <c r="S34" s="116">
        <v>258</v>
      </c>
      <c r="T34" s="20">
        <v>430</v>
      </c>
      <c r="U34" s="31">
        <v>0.6</v>
      </c>
      <c r="V34" s="30">
        <v>211</v>
      </c>
      <c r="W34" s="20">
        <v>393</v>
      </c>
      <c r="X34" s="31">
        <v>0.53700000000000003</v>
      </c>
      <c r="Y34" s="30">
        <v>223</v>
      </c>
      <c r="Z34" s="20">
        <v>396</v>
      </c>
      <c r="AA34" s="31">
        <v>0.56299999999999994</v>
      </c>
      <c r="AC34" s="346"/>
    </row>
    <row r="35" spans="1:29" s="17" customFormat="1" ht="15">
      <c r="A35" s="42" t="s">
        <v>17</v>
      </c>
      <c r="B35" s="43" t="s">
        <v>18</v>
      </c>
      <c r="C35" s="43" t="s">
        <v>114</v>
      </c>
      <c r="D35" s="367" t="s">
        <v>22</v>
      </c>
      <c r="E35" s="368" t="s">
        <v>22</v>
      </c>
      <c r="F35" s="369">
        <v>27</v>
      </c>
      <c r="G35" s="370" t="s">
        <v>22</v>
      </c>
      <c r="H35" s="368" t="s">
        <v>22</v>
      </c>
      <c r="I35" s="369">
        <v>25.3</v>
      </c>
      <c r="J35" s="370" t="s">
        <v>22</v>
      </c>
      <c r="K35" s="368" t="s">
        <v>22</v>
      </c>
      <c r="L35" s="369">
        <v>24.2</v>
      </c>
      <c r="M35" s="370" t="s">
        <v>22</v>
      </c>
      <c r="N35" s="368" t="s">
        <v>22</v>
      </c>
      <c r="O35" s="369">
        <v>24.1</v>
      </c>
      <c r="P35" s="370" t="s">
        <v>22</v>
      </c>
      <c r="Q35" s="368" t="s">
        <v>22</v>
      </c>
      <c r="R35" s="371">
        <v>24.1</v>
      </c>
      <c r="S35" s="370" t="s">
        <v>22</v>
      </c>
      <c r="T35" s="127" t="s">
        <v>22</v>
      </c>
      <c r="U35" s="123">
        <v>22.9</v>
      </c>
      <c r="V35" s="126" t="s">
        <v>22</v>
      </c>
      <c r="W35" s="127" t="s">
        <v>22</v>
      </c>
      <c r="X35" s="123">
        <v>23.3</v>
      </c>
      <c r="Y35" s="119" t="s">
        <v>22</v>
      </c>
      <c r="Z35" s="120" t="s">
        <v>22</v>
      </c>
      <c r="AA35" s="123">
        <v>23.5</v>
      </c>
      <c r="AC35" s="347"/>
    </row>
    <row r="36" spans="1:29" s="17" customFormat="1" ht="15">
      <c r="A36" s="42" t="s">
        <v>17</v>
      </c>
      <c r="B36" s="43" t="s">
        <v>18</v>
      </c>
      <c r="C36" s="38" t="s">
        <v>115</v>
      </c>
      <c r="D36" s="331" t="s">
        <v>22</v>
      </c>
      <c r="E36" s="87" t="s">
        <v>22</v>
      </c>
      <c r="F36" s="88" t="s">
        <v>22</v>
      </c>
      <c r="G36" s="87" t="s">
        <v>22</v>
      </c>
      <c r="H36" s="87" t="s">
        <v>22</v>
      </c>
      <c r="I36" s="88" t="s">
        <v>22</v>
      </c>
      <c r="J36" s="87" t="s">
        <v>22</v>
      </c>
      <c r="K36" s="87" t="s">
        <v>22</v>
      </c>
      <c r="L36" s="88" t="s">
        <v>22</v>
      </c>
      <c r="M36" s="87" t="s">
        <v>22</v>
      </c>
      <c r="N36" s="87" t="s">
        <v>22</v>
      </c>
      <c r="O36" s="88" t="s">
        <v>22</v>
      </c>
      <c r="P36" s="87" t="s">
        <v>22</v>
      </c>
      <c r="Q36" s="87" t="s">
        <v>22</v>
      </c>
      <c r="R36" s="131" t="s">
        <v>22</v>
      </c>
      <c r="S36" s="132" t="s">
        <v>22</v>
      </c>
      <c r="T36" s="87" t="s">
        <v>22</v>
      </c>
      <c r="U36" s="88">
        <v>23</v>
      </c>
      <c r="V36" s="30" t="s">
        <v>22</v>
      </c>
      <c r="W36" s="20" t="s">
        <v>22</v>
      </c>
      <c r="X36" s="32">
        <v>23.3</v>
      </c>
      <c r="Y36" s="30" t="s">
        <v>22</v>
      </c>
      <c r="Z36" s="20" t="s">
        <v>22</v>
      </c>
      <c r="AA36" s="32">
        <v>23.6</v>
      </c>
      <c r="AC36" s="346"/>
    </row>
    <row r="37" spans="1:29" s="17" customFormat="1" ht="15">
      <c r="A37" s="42" t="s">
        <v>17</v>
      </c>
      <c r="B37" s="43" t="s">
        <v>18</v>
      </c>
      <c r="C37" s="38" t="s">
        <v>127</v>
      </c>
      <c r="D37" s="331" t="s">
        <v>22</v>
      </c>
      <c r="E37" s="87" t="s">
        <v>22</v>
      </c>
      <c r="F37" s="88">
        <v>27.6</v>
      </c>
      <c r="G37" s="87" t="s">
        <v>22</v>
      </c>
      <c r="H37" s="87" t="s">
        <v>22</v>
      </c>
      <c r="I37" s="88">
        <v>24.7</v>
      </c>
      <c r="J37" s="87" t="s">
        <v>22</v>
      </c>
      <c r="K37" s="87" t="s">
        <v>22</v>
      </c>
      <c r="L37" s="88">
        <v>22.2</v>
      </c>
      <c r="M37" s="87" t="s">
        <v>22</v>
      </c>
      <c r="N37" s="87" t="s">
        <v>22</v>
      </c>
      <c r="O37" s="88">
        <v>23.1</v>
      </c>
      <c r="P37" s="87" t="s">
        <v>22</v>
      </c>
      <c r="Q37" s="87" t="s">
        <v>22</v>
      </c>
      <c r="R37" s="131">
        <v>22.8</v>
      </c>
      <c r="S37" s="132" t="s">
        <v>22</v>
      </c>
      <c r="T37" s="87" t="s">
        <v>22</v>
      </c>
      <c r="U37" s="88">
        <v>22.3</v>
      </c>
      <c r="V37" s="30" t="s">
        <v>22</v>
      </c>
      <c r="W37" s="20" t="s">
        <v>22</v>
      </c>
      <c r="X37" s="32">
        <v>36.5</v>
      </c>
      <c r="Y37" s="30" t="s">
        <v>22</v>
      </c>
      <c r="Z37" s="20" t="s">
        <v>22</v>
      </c>
      <c r="AA37" s="32">
        <v>22.5</v>
      </c>
      <c r="AC37" s="345"/>
    </row>
    <row r="38" spans="1:29" s="17" customFormat="1" ht="15.75" thickBot="1">
      <c r="A38" s="56" t="s">
        <v>17</v>
      </c>
      <c r="B38" s="57" t="s">
        <v>18</v>
      </c>
      <c r="C38" s="45" t="s">
        <v>73</v>
      </c>
      <c r="D38" s="329" t="s">
        <v>22</v>
      </c>
      <c r="E38" s="112" t="s">
        <v>22</v>
      </c>
      <c r="F38" s="113" t="s">
        <v>22</v>
      </c>
      <c r="G38" s="105" t="s">
        <v>22</v>
      </c>
      <c r="H38" s="106" t="s">
        <v>22</v>
      </c>
      <c r="I38" s="107" t="s">
        <v>22</v>
      </c>
      <c r="J38" s="108" t="s">
        <v>22</v>
      </c>
      <c r="K38" s="106" t="s">
        <v>22</v>
      </c>
      <c r="L38" s="109" t="s">
        <v>22</v>
      </c>
      <c r="M38" s="105" t="s">
        <v>22</v>
      </c>
      <c r="N38" s="112" t="s">
        <v>22</v>
      </c>
      <c r="O38" s="114" t="s">
        <v>22</v>
      </c>
      <c r="P38" s="105" t="s">
        <v>22</v>
      </c>
      <c r="Q38" s="112" t="s">
        <v>22</v>
      </c>
      <c r="R38" s="113" t="s">
        <v>22</v>
      </c>
      <c r="S38" s="129" t="s">
        <v>22</v>
      </c>
      <c r="T38" s="130" t="s">
        <v>22</v>
      </c>
      <c r="U38" s="124" t="s">
        <v>22</v>
      </c>
      <c r="V38" s="129" t="s">
        <v>22</v>
      </c>
      <c r="W38" s="130" t="s">
        <v>22</v>
      </c>
      <c r="X38" s="124">
        <v>19.8</v>
      </c>
      <c r="Y38" s="116" t="s">
        <v>22</v>
      </c>
      <c r="Z38" s="117" t="s">
        <v>22</v>
      </c>
      <c r="AA38" s="124">
        <v>18.3</v>
      </c>
      <c r="AC38" s="346"/>
    </row>
    <row r="39" spans="1:29" s="17" customFormat="1" ht="15">
      <c r="A39" s="42" t="s">
        <v>31</v>
      </c>
      <c r="B39" s="43" t="s">
        <v>35</v>
      </c>
      <c r="C39" s="16" t="s">
        <v>114</v>
      </c>
      <c r="D39" s="327">
        <v>1269</v>
      </c>
      <c r="E39" s="20">
        <v>4996.5</v>
      </c>
      <c r="F39" s="19">
        <v>0.2539777844491144</v>
      </c>
      <c r="G39" s="30">
        <v>1258</v>
      </c>
      <c r="H39" s="20">
        <v>5027.75</v>
      </c>
      <c r="I39" s="19">
        <v>0.25020883885596085</v>
      </c>
      <c r="J39" s="35">
        <v>1340</v>
      </c>
      <c r="K39" s="26">
        <v>5137</v>
      </c>
      <c r="L39" s="27">
        <v>0.26085263772629941</v>
      </c>
      <c r="M39" s="35">
        <v>1346</v>
      </c>
      <c r="N39" s="26">
        <v>5284.5</v>
      </c>
      <c r="O39" s="27">
        <v>0.25471921275488479</v>
      </c>
      <c r="P39" s="8">
        <v>1471</v>
      </c>
      <c r="Q39" s="5">
        <v>5840</v>
      </c>
      <c r="R39" s="133">
        <v>0.252</v>
      </c>
      <c r="S39" s="135">
        <v>1536</v>
      </c>
      <c r="T39" s="136">
        <v>5958</v>
      </c>
      <c r="U39" s="137">
        <v>0.25800000000000001</v>
      </c>
      <c r="V39" s="119">
        <v>1544</v>
      </c>
      <c r="W39" s="120">
        <v>6074.75</v>
      </c>
      <c r="X39" s="121">
        <v>0.25416683814148699</v>
      </c>
      <c r="Y39" s="119">
        <v>411</v>
      </c>
      <c r="Z39" s="120">
        <v>6346</v>
      </c>
      <c r="AA39" s="121">
        <v>6.5000000000000002E-2</v>
      </c>
      <c r="AC39" s="346"/>
    </row>
    <row r="40" spans="1:29" s="17" customFormat="1" ht="15">
      <c r="A40" s="42" t="s">
        <v>31</v>
      </c>
      <c r="B40" s="43" t="s">
        <v>35</v>
      </c>
      <c r="C40" s="38" t="s">
        <v>115</v>
      </c>
      <c r="D40" s="328" t="s">
        <v>22</v>
      </c>
      <c r="E40" s="110" t="s">
        <v>22</v>
      </c>
      <c r="F40" s="111" t="s">
        <v>22</v>
      </c>
      <c r="G40" s="98" t="s">
        <v>22</v>
      </c>
      <c r="H40" s="99" t="s">
        <v>22</v>
      </c>
      <c r="I40" s="100" t="s">
        <v>22</v>
      </c>
      <c r="J40" s="101" t="s">
        <v>22</v>
      </c>
      <c r="K40" s="99" t="s">
        <v>22</v>
      </c>
      <c r="L40" s="102" t="s">
        <v>22</v>
      </c>
      <c r="M40" s="98" t="s">
        <v>22</v>
      </c>
      <c r="N40" s="103" t="s">
        <v>22</v>
      </c>
      <c r="O40" s="104" t="s">
        <v>22</v>
      </c>
      <c r="P40" s="98" t="s">
        <v>22</v>
      </c>
      <c r="Q40" s="103" t="s">
        <v>22</v>
      </c>
      <c r="R40" s="115" t="s">
        <v>22</v>
      </c>
      <c r="S40" s="138">
        <v>1383</v>
      </c>
      <c r="T40" s="6">
        <v>5461</v>
      </c>
      <c r="U40" s="7">
        <v>0.253</v>
      </c>
      <c r="V40" s="30">
        <v>1035</v>
      </c>
      <c r="W40" s="20">
        <v>5566</v>
      </c>
      <c r="X40" s="31">
        <v>0.25</v>
      </c>
      <c r="Y40" s="30">
        <v>364</v>
      </c>
      <c r="Z40" s="20">
        <v>5788</v>
      </c>
      <c r="AA40" s="31">
        <v>6.3E-2</v>
      </c>
      <c r="AC40" s="347"/>
    </row>
    <row r="41" spans="1:29" s="17" customFormat="1">
      <c r="A41" s="42" t="s">
        <v>31</v>
      </c>
      <c r="B41" s="43" t="s">
        <v>35</v>
      </c>
      <c r="C41" s="38" t="s">
        <v>127</v>
      </c>
      <c r="D41" s="332">
        <v>94</v>
      </c>
      <c r="E41" s="6">
        <v>401</v>
      </c>
      <c r="F41" s="7">
        <v>0.23441396508728199</v>
      </c>
      <c r="G41" s="6">
        <v>112</v>
      </c>
      <c r="H41" s="6">
        <v>402.25</v>
      </c>
      <c r="I41" s="7">
        <v>0.27843380981976401</v>
      </c>
      <c r="J41" s="6">
        <v>84</v>
      </c>
      <c r="K41" s="6">
        <v>417.75</v>
      </c>
      <c r="L41" s="7">
        <v>0.20107719928186699</v>
      </c>
      <c r="M41" s="6">
        <v>98</v>
      </c>
      <c r="N41" s="6">
        <v>439</v>
      </c>
      <c r="O41" s="7">
        <v>0.22323462414578599</v>
      </c>
      <c r="P41" s="6">
        <v>134</v>
      </c>
      <c r="Q41" s="6">
        <v>497</v>
      </c>
      <c r="R41" s="134">
        <v>0.27</v>
      </c>
      <c r="S41" s="138">
        <v>153</v>
      </c>
      <c r="T41" s="6">
        <v>497</v>
      </c>
      <c r="U41" s="7">
        <v>0.308</v>
      </c>
      <c r="V41" s="30">
        <v>150</v>
      </c>
      <c r="W41" s="20">
        <v>508.5</v>
      </c>
      <c r="X41" s="31">
        <v>0.29498525073746301</v>
      </c>
      <c r="Y41" s="30">
        <v>47</v>
      </c>
      <c r="Z41" s="20">
        <v>558</v>
      </c>
      <c r="AA41" s="31">
        <v>8.4229390681003602E-2</v>
      </c>
    </row>
    <row r="42" spans="1:29" s="17" customFormat="1" ht="13.5" thickBot="1">
      <c r="A42" s="56" t="s">
        <v>31</v>
      </c>
      <c r="B42" s="57" t="s">
        <v>35</v>
      </c>
      <c r="C42" s="45" t="s">
        <v>128</v>
      </c>
      <c r="D42" s="329" t="s">
        <v>22</v>
      </c>
      <c r="E42" s="112" t="s">
        <v>22</v>
      </c>
      <c r="F42" s="113" t="s">
        <v>22</v>
      </c>
      <c r="G42" s="105" t="s">
        <v>22</v>
      </c>
      <c r="H42" s="106" t="s">
        <v>22</v>
      </c>
      <c r="I42" s="107" t="s">
        <v>22</v>
      </c>
      <c r="J42" s="108" t="s">
        <v>22</v>
      </c>
      <c r="K42" s="106" t="s">
        <v>22</v>
      </c>
      <c r="L42" s="109" t="s">
        <v>22</v>
      </c>
      <c r="M42" s="105" t="s">
        <v>22</v>
      </c>
      <c r="N42" s="112" t="s">
        <v>22</v>
      </c>
      <c r="O42" s="114" t="s">
        <v>22</v>
      </c>
      <c r="P42" s="105" t="s">
        <v>22</v>
      </c>
      <c r="Q42" s="112" t="s">
        <v>22</v>
      </c>
      <c r="R42" s="113" t="s">
        <v>22</v>
      </c>
      <c r="S42" s="20">
        <v>1</v>
      </c>
      <c r="T42" s="20">
        <v>50</v>
      </c>
      <c r="U42" s="31">
        <f>S42/T42</f>
        <v>0.02</v>
      </c>
      <c r="V42" s="116">
        <v>17</v>
      </c>
      <c r="W42" s="117">
        <v>56</v>
      </c>
      <c r="X42" s="118">
        <f>V42/W42</f>
        <v>0.30357142857142855</v>
      </c>
      <c r="Y42" s="116">
        <v>2</v>
      </c>
      <c r="Z42" s="117">
        <v>54</v>
      </c>
      <c r="AA42" s="118">
        <f>Y42/Z42</f>
        <v>3.7037037037037035E-2</v>
      </c>
    </row>
    <row r="43" spans="1:29" s="17" customFormat="1">
      <c r="A43" s="42" t="s">
        <v>22</v>
      </c>
      <c r="B43" s="43" t="s">
        <v>23</v>
      </c>
      <c r="C43" s="16" t="s">
        <v>114</v>
      </c>
      <c r="D43" s="327">
        <v>16347</v>
      </c>
      <c r="E43" s="20">
        <v>12</v>
      </c>
      <c r="F43" s="20">
        <v>1362.25</v>
      </c>
      <c r="G43" s="30">
        <v>17108</v>
      </c>
      <c r="H43" s="20">
        <v>12</v>
      </c>
      <c r="I43" s="20">
        <v>1425.6666666666667</v>
      </c>
      <c r="J43" s="30">
        <v>16972</v>
      </c>
      <c r="K43" s="20">
        <v>12</v>
      </c>
      <c r="L43" s="20">
        <v>1414.3333333333333</v>
      </c>
      <c r="M43" s="30">
        <v>17022</v>
      </c>
      <c r="N43" s="20">
        <v>12</v>
      </c>
      <c r="O43" s="20">
        <v>1418.5</v>
      </c>
      <c r="P43" s="30">
        <v>17378</v>
      </c>
      <c r="Q43" s="20">
        <v>12</v>
      </c>
      <c r="R43" s="139">
        <v>1448</v>
      </c>
      <c r="S43" s="119">
        <v>17151</v>
      </c>
      <c r="T43" s="120">
        <v>12</v>
      </c>
      <c r="U43" s="140">
        <v>1429</v>
      </c>
      <c r="V43" s="119">
        <v>19079</v>
      </c>
      <c r="W43" s="120">
        <v>12</v>
      </c>
      <c r="X43" s="140">
        <v>1590</v>
      </c>
      <c r="Y43" s="119">
        <v>4783</v>
      </c>
      <c r="Z43" s="120">
        <v>3</v>
      </c>
      <c r="AA43" s="140">
        <v>1594</v>
      </c>
    </row>
    <row r="44" spans="1:29" s="17" customFormat="1">
      <c r="A44" s="42" t="s">
        <v>22</v>
      </c>
      <c r="B44" s="43" t="s">
        <v>23</v>
      </c>
      <c r="C44" s="38" t="s">
        <v>115</v>
      </c>
      <c r="D44" s="328" t="s">
        <v>22</v>
      </c>
      <c r="E44" s="110" t="s">
        <v>22</v>
      </c>
      <c r="F44" s="111" t="s">
        <v>22</v>
      </c>
      <c r="G44" s="98" t="s">
        <v>22</v>
      </c>
      <c r="H44" s="99" t="s">
        <v>22</v>
      </c>
      <c r="I44" s="100" t="s">
        <v>22</v>
      </c>
      <c r="J44" s="101" t="s">
        <v>22</v>
      </c>
      <c r="K44" s="99" t="s">
        <v>22</v>
      </c>
      <c r="L44" s="102" t="s">
        <v>22</v>
      </c>
      <c r="M44" s="98" t="s">
        <v>22</v>
      </c>
      <c r="N44" s="103" t="s">
        <v>22</v>
      </c>
      <c r="O44" s="104" t="s">
        <v>22</v>
      </c>
      <c r="P44" s="98" t="s">
        <v>22</v>
      </c>
      <c r="Q44" s="103" t="s">
        <v>22</v>
      </c>
      <c r="R44" s="115" t="s">
        <v>22</v>
      </c>
      <c r="S44" s="30">
        <v>16076</v>
      </c>
      <c r="T44" s="20">
        <v>12</v>
      </c>
      <c r="U44" s="36">
        <v>1340</v>
      </c>
      <c r="V44" s="30">
        <v>17909</v>
      </c>
      <c r="W44" s="20">
        <v>12</v>
      </c>
      <c r="X44" s="36">
        <v>1492</v>
      </c>
      <c r="Y44" s="30">
        <v>4468</v>
      </c>
      <c r="Z44" s="20">
        <v>3</v>
      </c>
      <c r="AA44" s="36">
        <v>1489</v>
      </c>
    </row>
    <row r="45" spans="1:29" s="17" customFormat="1" ht="13.5" thickBot="1">
      <c r="A45" s="44" t="s">
        <v>22</v>
      </c>
      <c r="B45" s="45" t="s">
        <v>23</v>
      </c>
      <c r="C45" s="45" t="s">
        <v>127</v>
      </c>
      <c r="D45" s="365">
        <v>1101</v>
      </c>
      <c r="E45" s="117">
        <v>12</v>
      </c>
      <c r="F45" s="141">
        <f>D45/E45</f>
        <v>91.75</v>
      </c>
      <c r="G45" s="117">
        <v>1048</v>
      </c>
      <c r="H45" s="117">
        <v>12</v>
      </c>
      <c r="I45" s="141">
        <f>G45/H45</f>
        <v>87.333333333333329</v>
      </c>
      <c r="J45" s="117">
        <v>1113</v>
      </c>
      <c r="K45" s="117">
        <v>12</v>
      </c>
      <c r="L45" s="141">
        <f>J45/K45</f>
        <v>92.75</v>
      </c>
      <c r="M45" s="117">
        <v>1224</v>
      </c>
      <c r="N45" s="117">
        <v>12</v>
      </c>
      <c r="O45" s="141">
        <f>M45/N45</f>
        <v>102</v>
      </c>
      <c r="P45" s="117">
        <v>1144</v>
      </c>
      <c r="Q45" s="117">
        <v>12</v>
      </c>
      <c r="R45" s="366">
        <v>95</v>
      </c>
      <c r="S45" s="116">
        <v>1196</v>
      </c>
      <c r="T45" s="117">
        <v>12</v>
      </c>
      <c r="U45" s="141">
        <v>100</v>
      </c>
      <c r="V45" s="116">
        <v>1170</v>
      </c>
      <c r="W45" s="117">
        <v>12</v>
      </c>
      <c r="X45" s="141">
        <v>98</v>
      </c>
      <c r="Y45" s="116">
        <v>315</v>
      </c>
      <c r="Z45" s="117">
        <v>3</v>
      </c>
      <c r="AA45" s="141">
        <v>105</v>
      </c>
      <c r="AC45" s="348"/>
    </row>
    <row r="46" spans="1:29">
      <c r="A46" s="373" t="s">
        <v>130</v>
      </c>
    </row>
    <row r="47" spans="1:29">
      <c r="A47" s="334" t="s">
        <v>168</v>
      </c>
    </row>
    <row r="48" spans="1:29" ht="12.75" customHeight="1">
      <c r="A48" s="184" t="s">
        <v>65</v>
      </c>
      <c r="D48" s="215"/>
      <c r="E48" s="215"/>
      <c r="F48" s="215"/>
      <c r="G48" s="215"/>
      <c r="H48" s="215"/>
    </row>
    <row r="49" spans="1:1">
      <c r="A49" s="337" t="s">
        <v>30</v>
      </c>
    </row>
    <row r="50" spans="1:1">
      <c r="A50" s="184" t="s">
        <v>129</v>
      </c>
    </row>
  </sheetData>
  <mergeCells count="1">
    <mergeCell ref="A1:AA1"/>
  </mergeCells>
  <printOptions horizontalCentered="1"/>
  <pageMargins left="0.25" right="0.25" top="0.75" bottom="0.75" header="0.3" footer="0.3"/>
  <pageSetup scale="72" fitToWidth="0" orientation="landscape" horizontalDpi="300" verticalDpi="300" r:id="rId1"/>
  <headerFooter alignWithMargins="0">
    <oddHeader>&amp;C&amp;8Texas Department of Family and Protective Services</oddHeader>
    <oddFooter>&amp;L&amp;8Data Source:  IMPACT Data Warehouse&amp;C&amp;8&amp;P of &amp;N&amp;R&amp;8Management Reporting &amp; Statistics
FY10 - FY15 Data as of November 7th Following End of Each Fiscal Year
FY17 Data as of 01/07/2017
Log 80140 (dD)</oddFooter>
  </headerFooter>
  <colBreaks count="1" manualBreakCount="1">
    <brk id="5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9"/>
  <sheetViews>
    <sheetView zoomScaleNormal="100" workbookViewId="0">
      <pane xSplit="3" ySplit="2" topLeftCell="D17" activePane="bottomRight" state="frozen"/>
      <selection pane="topRight" activeCell="D1" sqref="D1"/>
      <selection pane="bottomLeft" activeCell="A3" sqref="A3"/>
      <selection pane="bottomRight" activeCell="Q37" sqref="Q37"/>
    </sheetView>
  </sheetViews>
  <sheetFormatPr defaultRowHeight="12.75"/>
  <cols>
    <col min="1" max="1" width="7.7109375" style="1" customWidth="1"/>
    <col min="2" max="2" width="43.140625" style="14" customWidth="1"/>
    <col min="3" max="3" width="20.42578125" customWidth="1"/>
    <col min="4" max="27" width="8.28515625" customWidth="1"/>
  </cols>
  <sheetData>
    <row r="1" spans="1:27" ht="20.25" customHeight="1">
      <c r="A1" s="402" t="s">
        <v>69</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row>
    <row r="2" spans="1:27" ht="24" thickBot="1">
      <c r="A2" s="222" t="s">
        <v>19</v>
      </c>
      <c r="B2" s="65" t="s">
        <v>29</v>
      </c>
      <c r="C2" s="65" t="s">
        <v>39</v>
      </c>
      <c r="D2" s="66" t="s">
        <v>40</v>
      </c>
      <c r="E2" s="64" t="s">
        <v>41</v>
      </c>
      <c r="F2" s="65" t="s">
        <v>42</v>
      </c>
      <c r="G2" s="66" t="s">
        <v>43</v>
      </c>
      <c r="H2" s="64" t="s">
        <v>44</v>
      </c>
      <c r="I2" s="67" t="s">
        <v>45</v>
      </c>
      <c r="J2" s="68" t="s">
        <v>46</v>
      </c>
      <c r="K2" s="64" t="s">
        <v>47</v>
      </c>
      <c r="L2" s="65" t="s">
        <v>48</v>
      </c>
      <c r="M2" s="66" t="s">
        <v>49</v>
      </c>
      <c r="N2" s="64" t="s">
        <v>50</v>
      </c>
      <c r="O2" s="67" t="s">
        <v>51</v>
      </c>
      <c r="P2" s="66" t="s">
        <v>52</v>
      </c>
      <c r="Q2" s="68" t="s">
        <v>53</v>
      </c>
      <c r="R2" s="67" t="s">
        <v>54</v>
      </c>
      <c r="S2" s="66" t="s">
        <v>55</v>
      </c>
      <c r="T2" s="64" t="s">
        <v>56</v>
      </c>
      <c r="U2" s="67" t="s">
        <v>57</v>
      </c>
      <c r="V2" s="66" t="s">
        <v>58</v>
      </c>
      <c r="W2" s="64" t="s">
        <v>59</v>
      </c>
      <c r="X2" s="67" t="s">
        <v>60</v>
      </c>
      <c r="Y2" s="66" t="s">
        <v>61</v>
      </c>
      <c r="Z2" s="64" t="s">
        <v>62</v>
      </c>
      <c r="AA2" s="67" t="s">
        <v>63</v>
      </c>
    </row>
    <row r="3" spans="1:27" ht="21">
      <c r="A3" s="224">
        <v>1</v>
      </c>
      <c r="B3" s="83" t="s">
        <v>32</v>
      </c>
      <c r="C3" s="63" t="s">
        <v>64</v>
      </c>
      <c r="D3" s="61">
        <v>44982</v>
      </c>
      <c r="E3" s="60">
        <v>45036</v>
      </c>
      <c r="F3" s="62">
        <v>0.999</v>
      </c>
      <c r="G3" s="61">
        <v>47020</v>
      </c>
      <c r="H3" s="60">
        <v>47103</v>
      </c>
      <c r="I3" s="62">
        <v>0.998</v>
      </c>
      <c r="J3" s="61">
        <v>46666</v>
      </c>
      <c r="K3" s="60">
        <v>46757</v>
      </c>
      <c r="L3" s="62">
        <v>0.998</v>
      </c>
      <c r="M3" s="61">
        <v>45238</v>
      </c>
      <c r="N3" s="60">
        <v>45287</v>
      </c>
      <c r="O3" s="62">
        <v>0.999</v>
      </c>
      <c r="P3" s="61">
        <v>44652</v>
      </c>
      <c r="Q3" s="60">
        <v>44730</v>
      </c>
      <c r="R3" s="62">
        <v>0.998</v>
      </c>
      <c r="S3" s="145">
        <v>45906</v>
      </c>
      <c r="T3" s="146">
        <v>45960</v>
      </c>
      <c r="U3" s="147">
        <v>0.999</v>
      </c>
      <c r="V3" s="145">
        <v>46665</v>
      </c>
      <c r="W3" s="146">
        <v>46743</v>
      </c>
      <c r="X3" s="147">
        <v>0.998</v>
      </c>
      <c r="Y3" s="145">
        <v>22621</v>
      </c>
      <c r="Z3" s="146">
        <v>22633</v>
      </c>
      <c r="AA3" s="147">
        <v>0.999</v>
      </c>
    </row>
    <row r="4" spans="1:27" ht="21">
      <c r="A4" s="225">
        <v>1</v>
      </c>
      <c r="B4" s="72" t="s">
        <v>32</v>
      </c>
      <c r="C4" s="79" t="s">
        <v>71</v>
      </c>
      <c r="D4" s="89">
        <v>41599</v>
      </c>
      <c r="E4" s="192">
        <v>41645</v>
      </c>
      <c r="F4" s="191">
        <v>0.999</v>
      </c>
      <c r="G4" s="89">
        <v>43689</v>
      </c>
      <c r="H4" s="192">
        <v>43768</v>
      </c>
      <c r="I4" s="191">
        <v>0.998</v>
      </c>
      <c r="J4" s="89">
        <v>43142</v>
      </c>
      <c r="K4" s="192">
        <v>43217</v>
      </c>
      <c r="L4" s="191">
        <v>0.998</v>
      </c>
      <c r="M4" s="89">
        <v>41607</v>
      </c>
      <c r="N4" s="192">
        <v>41651</v>
      </c>
      <c r="O4" s="191">
        <v>0.999</v>
      </c>
      <c r="P4" s="89">
        <v>41055</v>
      </c>
      <c r="Q4" s="192">
        <v>41123</v>
      </c>
      <c r="R4" s="191">
        <v>0.998</v>
      </c>
      <c r="S4" s="148">
        <v>41531</v>
      </c>
      <c r="T4" s="192">
        <v>41581</v>
      </c>
      <c r="U4" s="191">
        <v>0.999</v>
      </c>
      <c r="V4" s="148">
        <v>42641</v>
      </c>
      <c r="W4" s="192">
        <v>42717</v>
      </c>
      <c r="X4" s="191">
        <v>0.998</v>
      </c>
      <c r="Y4" s="148">
        <v>20662</v>
      </c>
      <c r="Z4" s="192">
        <v>20671</v>
      </c>
      <c r="AA4" s="193">
        <v>1</v>
      </c>
    </row>
    <row r="5" spans="1:27" ht="21">
      <c r="A5" s="226">
        <v>1</v>
      </c>
      <c r="B5" s="78" t="s">
        <v>32</v>
      </c>
      <c r="C5" s="86" t="s">
        <v>72</v>
      </c>
      <c r="D5" s="142">
        <v>3383</v>
      </c>
      <c r="E5" s="197">
        <v>3391</v>
      </c>
      <c r="F5" s="194">
        <v>0.998</v>
      </c>
      <c r="G5" s="142">
        <v>3331</v>
      </c>
      <c r="H5" s="197">
        <v>3335</v>
      </c>
      <c r="I5" s="194">
        <v>0.999</v>
      </c>
      <c r="J5" s="142">
        <v>3524</v>
      </c>
      <c r="K5" s="197">
        <v>3540</v>
      </c>
      <c r="L5" s="194">
        <v>0.995</v>
      </c>
      <c r="M5" s="142">
        <v>3631</v>
      </c>
      <c r="N5" s="197">
        <v>3636</v>
      </c>
      <c r="O5" s="194">
        <v>0.999</v>
      </c>
      <c r="P5" s="142">
        <v>3597</v>
      </c>
      <c r="Q5" s="197">
        <v>3607</v>
      </c>
      <c r="R5" s="194">
        <v>0.997</v>
      </c>
      <c r="S5" s="144">
        <v>1386</v>
      </c>
      <c r="T5" s="197">
        <v>1389</v>
      </c>
      <c r="U5" s="194">
        <v>0.998</v>
      </c>
      <c r="V5" s="144">
        <v>125</v>
      </c>
      <c r="W5" s="197">
        <v>125</v>
      </c>
      <c r="X5" s="194">
        <v>1</v>
      </c>
      <c r="Y5" s="144">
        <v>55</v>
      </c>
      <c r="Z5" s="197">
        <v>55</v>
      </c>
      <c r="AA5" s="198">
        <v>1</v>
      </c>
    </row>
    <row r="6" spans="1:27" ht="21.75" thickBot="1">
      <c r="A6" s="227">
        <v>1</v>
      </c>
      <c r="B6" s="76" t="s">
        <v>32</v>
      </c>
      <c r="C6" s="85" t="s">
        <v>70</v>
      </c>
      <c r="D6" s="90" t="s">
        <v>22</v>
      </c>
      <c r="E6" s="297" t="s">
        <v>22</v>
      </c>
      <c r="F6" s="298" t="s">
        <v>22</v>
      </c>
      <c r="G6" s="90" t="s">
        <v>22</v>
      </c>
      <c r="H6" s="96" t="s">
        <v>22</v>
      </c>
      <c r="I6" s="143" t="s">
        <v>22</v>
      </c>
      <c r="J6" s="95" t="s">
        <v>22</v>
      </c>
      <c r="K6" s="96" t="s">
        <v>22</v>
      </c>
      <c r="L6" s="97" t="s">
        <v>22</v>
      </c>
      <c r="M6" s="90" t="s">
        <v>22</v>
      </c>
      <c r="N6" s="199" t="s">
        <v>22</v>
      </c>
      <c r="O6" s="286" t="s">
        <v>22</v>
      </c>
      <c r="P6" s="90" t="s">
        <v>22</v>
      </c>
      <c r="Q6" s="199" t="s">
        <v>22</v>
      </c>
      <c r="R6" s="286" t="s">
        <v>22</v>
      </c>
      <c r="S6" s="144">
        <v>2989</v>
      </c>
      <c r="T6" s="197">
        <v>2990</v>
      </c>
      <c r="U6" s="194">
        <v>1</v>
      </c>
      <c r="V6" s="144">
        <v>3899</v>
      </c>
      <c r="W6" s="197">
        <v>3901</v>
      </c>
      <c r="X6" s="194">
        <v>0.999</v>
      </c>
      <c r="Y6" s="144">
        <v>1904</v>
      </c>
      <c r="Z6" s="197">
        <v>1907</v>
      </c>
      <c r="AA6" s="201">
        <v>0.998</v>
      </c>
    </row>
    <row r="7" spans="1:27" ht="21">
      <c r="A7" s="228">
        <v>2</v>
      </c>
      <c r="B7" s="74" t="s">
        <v>119</v>
      </c>
      <c r="C7" s="80" t="s">
        <v>64</v>
      </c>
      <c r="D7" s="61">
        <v>24043</v>
      </c>
      <c r="E7" s="60">
        <v>27977</v>
      </c>
      <c r="F7" s="62">
        <v>0.85899999999999999</v>
      </c>
      <c r="G7" s="61">
        <v>26119</v>
      </c>
      <c r="H7" s="60">
        <v>29966</v>
      </c>
      <c r="I7" s="62">
        <v>0.872</v>
      </c>
      <c r="J7" s="61">
        <v>26451</v>
      </c>
      <c r="K7" s="60">
        <v>30171</v>
      </c>
      <c r="L7" s="62">
        <v>0.877</v>
      </c>
      <c r="M7" s="61">
        <v>26140</v>
      </c>
      <c r="N7" s="60">
        <v>29612</v>
      </c>
      <c r="O7" s="62">
        <v>0.88300000000000001</v>
      </c>
      <c r="P7" s="61">
        <v>26526</v>
      </c>
      <c r="Q7" s="60">
        <v>29612</v>
      </c>
      <c r="R7" s="62">
        <v>0.89600000000000002</v>
      </c>
      <c r="S7" s="145">
        <v>27740</v>
      </c>
      <c r="T7" s="146">
        <v>31028</v>
      </c>
      <c r="U7" s="147">
        <v>0.89403119762794891</v>
      </c>
      <c r="V7" s="145">
        <v>27215</v>
      </c>
      <c r="W7" s="146">
        <v>30751</v>
      </c>
      <c r="X7" s="147">
        <v>0.88501186953269817</v>
      </c>
      <c r="Y7" s="145">
        <v>19094</v>
      </c>
      <c r="Z7" s="146">
        <v>19483</v>
      </c>
      <c r="AA7" s="147">
        <v>0.98003387568649591</v>
      </c>
    </row>
    <row r="8" spans="1:27" ht="21">
      <c r="A8" s="225">
        <v>2</v>
      </c>
      <c r="B8" s="74" t="s">
        <v>119</v>
      </c>
      <c r="C8" s="79" t="s">
        <v>71</v>
      </c>
      <c r="D8" s="89">
        <v>22249</v>
      </c>
      <c r="E8" s="192">
        <v>25861</v>
      </c>
      <c r="F8" s="191">
        <v>0.86</v>
      </c>
      <c r="G8" s="89">
        <v>24216</v>
      </c>
      <c r="H8" s="192">
        <v>27798</v>
      </c>
      <c r="I8" s="191">
        <v>0.871</v>
      </c>
      <c r="J8" s="89">
        <v>24460</v>
      </c>
      <c r="K8" s="192">
        <v>27895</v>
      </c>
      <c r="L8" s="191">
        <v>0.877</v>
      </c>
      <c r="M8" s="89">
        <v>23961</v>
      </c>
      <c r="N8" s="192">
        <v>27185</v>
      </c>
      <c r="O8" s="191">
        <v>0.88100000000000001</v>
      </c>
      <c r="P8" s="89">
        <v>24379</v>
      </c>
      <c r="Q8" s="192">
        <v>27198</v>
      </c>
      <c r="R8" s="191">
        <v>0.89600000000000002</v>
      </c>
      <c r="S8" s="148">
        <v>24518</v>
      </c>
      <c r="T8" s="192">
        <v>27610</v>
      </c>
      <c r="U8" s="191">
        <v>0.88801159000362184</v>
      </c>
      <c r="V8" s="148">
        <v>24975</v>
      </c>
      <c r="W8" s="192">
        <v>28178</v>
      </c>
      <c r="X8" s="191">
        <v>0.88632976080630277</v>
      </c>
      <c r="Y8" s="148">
        <v>17423</v>
      </c>
      <c r="Z8" s="192">
        <v>17791</v>
      </c>
      <c r="AA8" s="193">
        <v>0.97931538418301389</v>
      </c>
    </row>
    <row r="9" spans="1:27" s="17" customFormat="1" ht="21">
      <c r="A9" s="225">
        <v>2</v>
      </c>
      <c r="B9" s="74" t="s">
        <v>119</v>
      </c>
      <c r="C9" s="79" t="s">
        <v>72</v>
      </c>
      <c r="D9" s="142">
        <v>1794</v>
      </c>
      <c r="E9" s="197">
        <v>2116</v>
      </c>
      <c r="F9" s="194">
        <v>0.84799999999999998</v>
      </c>
      <c r="G9" s="142">
        <v>1903</v>
      </c>
      <c r="H9" s="197">
        <v>2168</v>
      </c>
      <c r="I9" s="194">
        <v>0.878</v>
      </c>
      <c r="J9" s="142">
        <v>1991</v>
      </c>
      <c r="K9" s="197">
        <v>2276</v>
      </c>
      <c r="L9" s="194">
        <v>0.875</v>
      </c>
      <c r="M9" s="142">
        <v>2179</v>
      </c>
      <c r="N9" s="197">
        <v>2427</v>
      </c>
      <c r="O9" s="194">
        <v>0.89800000000000002</v>
      </c>
      <c r="P9" s="142">
        <v>2147</v>
      </c>
      <c r="Q9" s="197">
        <v>2414</v>
      </c>
      <c r="R9" s="194">
        <v>0.88900000000000001</v>
      </c>
      <c r="S9" s="144">
        <v>1329</v>
      </c>
      <c r="T9" s="197">
        <v>1330</v>
      </c>
      <c r="U9" s="194">
        <v>0.99924812030075183</v>
      </c>
      <c r="V9" s="144">
        <v>117</v>
      </c>
      <c r="W9" s="197">
        <v>117</v>
      </c>
      <c r="X9" s="194">
        <v>1</v>
      </c>
      <c r="Y9" s="144">
        <v>53</v>
      </c>
      <c r="Z9" s="197">
        <v>53</v>
      </c>
      <c r="AA9" s="198">
        <v>1</v>
      </c>
    </row>
    <row r="10" spans="1:27" ht="21.75" thickBot="1">
      <c r="A10" s="226">
        <v>2</v>
      </c>
      <c r="B10" s="74" t="s">
        <v>119</v>
      </c>
      <c r="C10" s="182" t="s">
        <v>70</v>
      </c>
      <c r="D10" s="179" t="s">
        <v>22</v>
      </c>
      <c r="E10" s="297" t="s">
        <v>22</v>
      </c>
      <c r="F10" s="322" t="s">
        <v>22</v>
      </c>
      <c r="G10" s="90" t="s">
        <v>22</v>
      </c>
      <c r="H10" s="180" t="s">
        <v>22</v>
      </c>
      <c r="I10" s="181" t="s">
        <v>22</v>
      </c>
      <c r="J10" s="90" t="s">
        <v>22</v>
      </c>
      <c r="K10" s="180" t="s">
        <v>22</v>
      </c>
      <c r="L10" s="97" t="s">
        <v>22</v>
      </c>
      <c r="M10" s="90" t="s">
        <v>22</v>
      </c>
      <c r="N10" s="199" t="s">
        <v>22</v>
      </c>
      <c r="O10" s="286" t="s">
        <v>22</v>
      </c>
      <c r="P10" s="90" t="s">
        <v>22</v>
      </c>
      <c r="Q10" s="199" t="s">
        <v>22</v>
      </c>
      <c r="R10" s="286" t="s">
        <v>22</v>
      </c>
      <c r="S10" s="149">
        <v>1893</v>
      </c>
      <c r="T10" s="200">
        <v>2088</v>
      </c>
      <c r="U10" s="201">
        <v>0.9066091954022989</v>
      </c>
      <c r="V10" s="144">
        <v>2123</v>
      </c>
      <c r="W10" s="197">
        <v>2456</v>
      </c>
      <c r="X10" s="198">
        <v>0.86441368078175895</v>
      </c>
      <c r="Y10" s="144">
        <v>1618</v>
      </c>
      <c r="Z10" s="200">
        <v>1639</v>
      </c>
      <c r="AA10" s="201">
        <v>0.98718730933496035</v>
      </c>
    </row>
    <row r="11" spans="1:27" s="17" customFormat="1" ht="17.25" customHeight="1">
      <c r="A11" s="229" t="s">
        <v>75</v>
      </c>
      <c r="B11" s="59" t="s">
        <v>79</v>
      </c>
      <c r="C11" s="63" t="s">
        <v>64</v>
      </c>
      <c r="D11" s="185" t="s">
        <v>22</v>
      </c>
      <c r="E11" s="60" t="s">
        <v>22</v>
      </c>
      <c r="F11" s="277" t="s">
        <v>22</v>
      </c>
      <c r="G11" s="185" t="s">
        <v>22</v>
      </c>
      <c r="H11" s="60" t="s">
        <v>22</v>
      </c>
      <c r="I11" s="61" t="s">
        <v>22</v>
      </c>
      <c r="J11" s="185" t="s">
        <v>22</v>
      </c>
      <c r="K11" s="275" t="s">
        <v>22</v>
      </c>
      <c r="L11" s="277" t="s">
        <v>22</v>
      </c>
      <c r="M11" s="278">
        <v>9295</v>
      </c>
      <c r="N11" s="281">
        <v>14405</v>
      </c>
      <c r="O11" s="189">
        <v>0.64525999999999994</v>
      </c>
      <c r="P11" s="283">
        <v>8997</v>
      </c>
      <c r="Q11" s="281">
        <v>14641</v>
      </c>
      <c r="R11" s="189">
        <v>0.61451</v>
      </c>
      <c r="S11" s="187">
        <v>8615</v>
      </c>
      <c r="T11" s="188">
        <v>14190</v>
      </c>
      <c r="U11" s="204">
        <v>0.60711999999999999</v>
      </c>
      <c r="V11" s="209">
        <v>8432</v>
      </c>
      <c r="W11" s="210">
        <v>13884</v>
      </c>
      <c r="X11" s="211">
        <v>0.60731999999999997</v>
      </c>
      <c r="Y11" s="145" t="s">
        <v>22</v>
      </c>
      <c r="Z11" s="146" t="s">
        <v>22</v>
      </c>
      <c r="AA11" s="147" t="s">
        <v>22</v>
      </c>
    </row>
    <row r="12" spans="1:27" s="17" customFormat="1" ht="16.5" customHeight="1">
      <c r="A12" s="225" t="s">
        <v>75</v>
      </c>
      <c r="B12" s="37" t="s">
        <v>80</v>
      </c>
      <c r="C12" s="183" t="s">
        <v>71</v>
      </c>
      <c r="D12" s="231" t="s">
        <v>22</v>
      </c>
      <c r="E12" s="273" t="s">
        <v>22</v>
      </c>
      <c r="F12" s="193" t="s">
        <v>22</v>
      </c>
      <c r="G12" s="231" t="s">
        <v>22</v>
      </c>
      <c r="H12" s="273" t="s">
        <v>22</v>
      </c>
      <c r="I12" s="191" t="s">
        <v>22</v>
      </c>
      <c r="J12" s="231" t="s">
        <v>22</v>
      </c>
      <c r="K12" s="232" t="s">
        <v>22</v>
      </c>
      <c r="L12" s="193" t="s">
        <v>22</v>
      </c>
      <c r="M12" s="231">
        <f>M11-M13</f>
        <v>8460</v>
      </c>
      <c r="N12" s="232">
        <f>N11-N13</f>
        <v>13216</v>
      </c>
      <c r="O12" s="233">
        <f>M12/N12</f>
        <v>0.64013317191283292</v>
      </c>
      <c r="P12" s="231">
        <f>P11-P13</f>
        <v>8173</v>
      </c>
      <c r="Q12" s="232">
        <f>Q11-Q13</f>
        <v>13407</v>
      </c>
      <c r="R12" s="233">
        <f>P12/Q12</f>
        <v>0.60960692175729092</v>
      </c>
      <c r="S12" s="231">
        <v>7749</v>
      </c>
      <c r="T12" s="232">
        <v>12922</v>
      </c>
      <c r="U12" s="233">
        <v>0.59967497291440952</v>
      </c>
      <c r="V12" s="231">
        <v>7564</v>
      </c>
      <c r="W12" s="232">
        <v>12637</v>
      </c>
      <c r="X12" s="233">
        <v>0.59855978475904092</v>
      </c>
      <c r="Y12" s="148" t="s">
        <v>22</v>
      </c>
      <c r="Z12" s="192" t="s">
        <v>22</v>
      </c>
      <c r="AA12" s="193" t="s">
        <v>22</v>
      </c>
    </row>
    <row r="13" spans="1:27" s="17" customFormat="1" ht="18" customHeight="1">
      <c r="A13" s="225" t="s">
        <v>75</v>
      </c>
      <c r="B13" s="37" t="s">
        <v>80</v>
      </c>
      <c r="C13" s="183" t="s">
        <v>72</v>
      </c>
      <c r="D13" s="272" t="s">
        <v>22</v>
      </c>
      <c r="E13" s="274" t="s">
        <v>22</v>
      </c>
      <c r="F13" s="198" t="s">
        <v>22</v>
      </c>
      <c r="G13" s="272" t="s">
        <v>22</v>
      </c>
      <c r="H13" s="274" t="s">
        <v>22</v>
      </c>
      <c r="I13" s="194" t="s">
        <v>22</v>
      </c>
      <c r="J13" s="272" t="s">
        <v>22</v>
      </c>
      <c r="K13" s="276" t="s">
        <v>22</v>
      </c>
      <c r="L13" s="198" t="s">
        <v>22</v>
      </c>
      <c r="M13" s="279">
        <v>835</v>
      </c>
      <c r="N13" s="282">
        <v>1189</v>
      </c>
      <c r="O13" s="196">
        <v>0.70226999999999995</v>
      </c>
      <c r="P13" s="284">
        <v>824</v>
      </c>
      <c r="Q13" s="282">
        <v>1234</v>
      </c>
      <c r="R13" s="196">
        <v>0.66774999999999995</v>
      </c>
      <c r="S13" s="195">
        <v>21</v>
      </c>
      <c r="T13" s="190">
        <v>55</v>
      </c>
      <c r="U13" s="205">
        <f>S13/T13</f>
        <v>0.38181818181818183</v>
      </c>
      <c r="V13" s="212">
        <v>4</v>
      </c>
      <c r="W13" s="190">
        <v>24</v>
      </c>
      <c r="X13" s="205">
        <v>0.16666666666666666</v>
      </c>
      <c r="Y13" s="144" t="s">
        <v>22</v>
      </c>
      <c r="Z13" s="197" t="s">
        <v>22</v>
      </c>
      <c r="AA13" s="198" t="s">
        <v>22</v>
      </c>
    </row>
    <row r="14" spans="1:27" s="17" customFormat="1" ht="18" customHeight="1" thickBot="1">
      <c r="A14" s="230" t="s">
        <v>75</v>
      </c>
      <c r="B14" s="46" t="s">
        <v>81</v>
      </c>
      <c r="C14" s="182" t="s">
        <v>70</v>
      </c>
      <c r="D14" s="186" t="s">
        <v>22</v>
      </c>
      <c r="E14" s="96" t="s">
        <v>22</v>
      </c>
      <c r="F14" s="143" t="s">
        <v>22</v>
      </c>
      <c r="G14" s="186" t="s">
        <v>22</v>
      </c>
      <c r="H14" s="96" t="s">
        <v>22</v>
      </c>
      <c r="I14" s="179" t="s">
        <v>22</v>
      </c>
      <c r="J14" s="186" t="s">
        <v>22</v>
      </c>
      <c r="K14" s="97" t="s">
        <v>22</v>
      </c>
      <c r="L14" s="143" t="s">
        <v>22</v>
      </c>
      <c r="M14" s="280" t="s">
        <v>22</v>
      </c>
      <c r="N14" s="97" t="s">
        <v>22</v>
      </c>
      <c r="O14" s="143" t="s">
        <v>22</v>
      </c>
      <c r="P14" s="285" t="s">
        <v>22</v>
      </c>
      <c r="Q14" s="203" t="s">
        <v>22</v>
      </c>
      <c r="R14" s="286" t="s">
        <v>22</v>
      </c>
      <c r="S14" s="206">
        <v>845</v>
      </c>
      <c r="T14" s="207">
        <v>1213</v>
      </c>
      <c r="U14" s="208">
        <v>0.69662000000000002</v>
      </c>
      <c r="V14" s="206">
        <v>864</v>
      </c>
      <c r="W14" s="213">
        <v>1223</v>
      </c>
      <c r="X14" s="214">
        <v>0.70645999999999998</v>
      </c>
      <c r="Y14" s="144" t="s">
        <v>22</v>
      </c>
      <c r="Z14" s="200" t="s">
        <v>22</v>
      </c>
      <c r="AA14" s="201" t="s">
        <v>22</v>
      </c>
    </row>
    <row r="15" spans="1:27" ht="21">
      <c r="A15" s="224" t="s">
        <v>24</v>
      </c>
      <c r="B15" s="83" t="s">
        <v>25</v>
      </c>
      <c r="C15" s="63" t="s">
        <v>64</v>
      </c>
      <c r="D15" s="61">
        <v>2334</v>
      </c>
      <c r="E15" s="60">
        <v>3850</v>
      </c>
      <c r="F15" s="62">
        <v>0.60623376623376624</v>
      </c>
      <c r="G15" s="61">
        <v>2447</v>
      </c>
      <c r="H15" s="60">
        <v>3904</v>
      </c>
      <c r="I15" s="62">
        <v>0.62679303278688525</v>
      </c>
      <c r="J15" s="61">
        <v>2417</v>
      </c>
      <c r="K15" s="60">
        <v>3728</v>
      </c>
      <c r="L15" s="62">
        <v>0.64833690987124459</v>
      </c>
      <c r="M15" s="61">
        <v>2505</v>
      </c>
      <c r="N15" s="60">
        <v>3765</v>
      </c>
      <c r="O15" s="62">
        <v>0.66533864541832666</v>
      </c>
      <c r="P15" s="61">
        <v>2486</v>
      </c>
      <c r="Q15" s="60">
        <v>3820</v>
      </c>
      <c r="R15" s="62">
        <v>0.65078534031413615</v>
      </c>
      <c r="S15" s="145">
        <v>2377</v>
      </c>
      <c r="T15" s="146">
        <v>3677</v>
      </c>
      <c r="U15" s="147">
        <v>0.64645091106880614</v>
      </c>
      <c r="V15" s="145">
        <v>2283</v>
      </c>
      <c r="W15" s="146">
        <v>3638</v>
      </c>
      <c r="X15" s="147">
        <v>0.62754260582737764</v>
      </c>
      <c r="Y15" s="145">
        <v>2306</v>
      </c>
      <c r="Z15" s="146">
        <v>3641</v>
      </c>
      <c r="AA15" s="147">
        <v>0.6333424883273826</v>
      </c>
    </row>
    <row r="16" spans="1:27" ht="21">
      <c r="A16" s="226" t="s">
        <v>24</v>
      </c>
      <c r="B16" s="78" t="s">
        <v>25</v>
      </c>
      <c r="C16" s="223" t="s">
        <v>71</v>
      </c>
      <c r="D16" s="89">
        <v>2153</v>
      </c>
      <c r="E16" s="192">
        <v>3588</v>
      </c>
      <c r="F16" s="191">
        <v>0.60005574136008921</v>
      </c>
      <c r="G16" s="89">
        <v>2241</v>
      </c>
      <c r="H16" s="192">
        <v>3615</v>
      </c>
      <c r="I16" s="191">
        <v>0.6199170124481328</v>
      </c>
      <c r="J16" s="89">
        <v>2202</v>
      </c>
      <c r="K16" s="192">
        <v>3432</v>
      </c>
      <c r="L16" s="191">
        <v>0.64160839160839156</v>
      </c>
      <c r="M16" s="89">
        <v>2281</v>
      </c>
      <c r="N16" s="192">
        <v>3454</v>
      </c>
      <c r="O16" s="191">
        <v>0.66039374638100756</v>
      </c>
      <c r="P16" s="89">
        <v>2287</v>
      </c>
      <c r="Q16" s="192">
        <v>3517</v>
      </c>
      <c r="R16" s="191">
        <v>0.65027011657662781</v>
      </c>
      <c r="S16" s="148">
        <v>2183</v>
      </c>
      <c r="T16" s="192">
        <v>3353</v>
      </c>
      <c r="U16" s="191">
        <v>0.65105875335520424</v>
      </c>
      <c r="V16" s="148">
        <v>2092</v>
      </c>
      <c r="W16" s="192">
        <v>3324</v>
      </c>
      <c r="X16" s="191">
        <v>0.62936221419975935</v>
      </c>
      <c r="Y16" s="148">
        <v>2104</v>
      </c>
      <c r="Z16" s="192">
        <v>3324</v>
      </c>
      <c r="AA16" s="193">
        <v>0.63297232250300839</v>
      </c>
    </row>
    <row r="17" spans="1:30" s="17" customFormat="1" ht="21">
      <c r="A17" s="225" t="s">
        <v>24</v>
      </c>
      <c r="B17" s="72" t="s">
        <v>25</v>
      </c>
      <c r="C17" s="183" t="s">
        <v>72</v>
      </c>
      <c r="D17" s="142">
        <v>181</v>
      </c>
      <c r="E17" s="197">
        <v>262</v>
      </c>
      <c r="F17" s="194">
        <v>0.69083969465648853</v>
      </c>
      <c r="G17" s="142">
        <v>206</v>
      </c>
      <c r="H17" s="197">
        <v>289</v>
      </c>
      <c r="I17" s="194">
        <v>0.71280276816609001</v>
      </c>
      <c r="J17" s="142">
        <v>215</v>
      </c>
      <c r="K17" s="197">
        <v>296</v>
      </c>
      <c r="L17" s="194">
        <v>0.72635135135135132</v>
      </c>
      <c r="M17" s="142">
        <v>224</v>
      </c>
      <c r="N17" s="197">
        <v>311</v>
      </c>
      <c r="O17" s="194">
        <v>0.72025723472668812</v>
      </c>
      <c r="P17" s="142">
        <v>199</v>
      </c>
      <c r="Q17" s="197">
        <v>303</v>
      </c>
      <c r="R17" s="194">
        <v>0.65676567656765672</v>
      </c>
      <c r="S17" s="144">
        <v>10</v>
      </c>
      <c r="T17" s="197">
        <v>11</v>
      </c>
      <c r="U17" s="194">
        <v>0.90909090909090906</v>
      </c>
      <c r="V17" s="144">
        <v>7</v>
      </c>
      <c r="W17" s="197">
        <v>7</v>
      </c>
      <c r="X17" s="194">
        <v>1</v>
      </c>
      <c r="Y17" s="144">
        <v>6</v>
      </c>
      <c r="Z17" s="197">
        <v>6</v>
      </c>
      <c r="AA17" s="198">
        <v>1</v>
      </c>
    </row>
    <row r="18" spans="1:30" ht="21.75" thickBot="1">
      <c r="A18" s="227" t="s">
        <v>24</v>
      </c>
      <c r="B18" s="76" t="s">
        <v>25</v>
      </c>
      <c r="C18" s="182" t="s">
        <v>70</v>
      </c>
      <c r="D18" s="90" t="s">
        <v>22</v>
      </c>
      <c r="E18" s="297" t="s">
        <v>22</v>
      </c>
      <c r="F18" s="298" t="s">
        <v>22</v>
      </c>
      <c r="G18" s="90" t="s">
        <v>22</v>
      </c>
      <c r="H18" s="96" t="s">
        <v>22</v>
      </c>
      <c r="I18" s="143" t="s">
        <v>22</v>
      </c>
      <c r="J18" s="95" t="s">
        <v>22</v>
      </c>
      <c r="K18" s="96" t="s">
        <v>22</v>
      </c>
      <c r="L18" s="97" t="s">
        <v>22</v>
      </c>
      <c r="M18" s="90" t="s">
        <v>22</v>
      </c>
      <c r="N18" s="199" t="s">
        <v>22</v>
      </c>
      <c r="O18" s="286" t="s">
        <v>22</v>
      </c>
      <c r="P18" s="90" t="s">
        <v>22</v>
      </c>
      <c r="Q18" s="199" t="s">
        <v>22</v>
      </c>
      <c r="R18" s="286" t="s">
        <v>22</v>
      </c>
      <c r="S18" s="144">
        <v>184</v>
      </c>
      <c r="T18" s="197">
        <v>313</v>
      </c>
      <c r="U18" s="194">
        <v>0.58785942492012777</v>
      </c>
      <c r="V18" s="144">
        <v>184</v>
      </c>
      <c r="W18" s="197">
        <v>307</v>
      </c>
      <c r="X18" s="194">
        <v>0.59934853420195444</v>
      </c>
      <c r="Y18" s="144">
        <v>196</v>
      </c>
      <c r="Z18" s="197">
        <v>311</v>
      </c>
      <c r="AA18" s="198">
        <v>0.63022508038585212</v>
      </c>
    </row>
    <row r="19" spans="1:30" ht="21.75" thickBot="1">
      <c r="A19" s="48" t="s">
        <v>76</v>
      </c>
      <c r="B19" s="265" t="s">
        <v>124</v>
      </c>
      <c r="C19" s="249" t="s">
        <v>70</v>
      </c>
      <c r="D19" s="269" t="s">
        <v>22</v>
      </c>
      <c r="E19" s="270" t="s">
        <v>22</v>
      </c>
      <c r="F19" s="271" t="s">
        <v>22</v>
      </c>
      <c r="G19" s="269" t="s">
        <v>22</v>
      </c>
      <c r="H19" s="266" t="s">
        <v>22</v>
      </c>
      <c r="I19" s="267" t="s">
        <v>22</v>
      </c>
      <c r="J19" s="95" t="s">
        <v>22</v>
      </c>
      <c r="K19" s="96" t="s">
        <v>22</v>
      </c>
      <c r="L19" s="97" t="s">
        <v>22</v>
      </c>
      <c r="M19" s="90" t="s">
        <v>22</v>
      </c>
      <c r="N19" s="199" t="s">
        <v>22</v>
      </c>
      <c r="O19" s="286" t="s">
        <v>22</v>
      </c>
      <c r="P19" s="90" t="s">
        <v>22</v>
      </c>
      <c r="Q19" s="199" t="s">
        <v>22</v>
      </c>
      <c r="R19" s="286" t="s">
        <v>22</v>
      </c>
      <c r="S19" s="287">
        <v>1210</v>
      </c>
      <c r="T19" s="288">
        <v>1339</v>
      </c>
      <c r="U19" s="289">
        <f>S19/T19</f>
        <v>0.90365944734876769</v>
      </c>
      <c r="V19" s="323">
        <v>1753</v>
      </c>
      <c r="W19" s="268">
        <v>1883</v>
      </c>
      <c r="X19" s="291">
        <v>0.93100000000000005</v>
      </c>
      <c r="Y19" s="323">
        <v>385</v>
      </c>
      <c r="Z19" s="268">
        <v>409</v>
      </c>
      <c r="AA19" s="291">
        <v>0.94099999999999995</v>
      </c>
    </row>
    <row r="20" spans="1:30" ht="21.75" thickBot="1">
      <c r="A20" s="252" t="s">
        <v>77</v>
      </c>
      <c r="B20" s="265" t="s">
        <v>123</v>
      </c>
      <c r="C20" s="249" t="s">
        <v>70</v>
      </c>
      <c r="D20" s="269" t="s">
        <v>22</v>
      </c>
      <c r="E20" s="270" t="s">
        <v>22</v>
      </c>
      <c r="F20" s="271" t="s">
        <v>22</v>
      </c>
      <c r="G20" s="269" t="s">
        <v>22</v>
      </c>
      <c r="H20" s="266" t="s">
        <v>22</v>
      </c>
      <c r="I20" s="267" t="s">
        <v>22</v>
      </c>
      <c r="J20" s="95" t="s">
        <v>22</v>
      </c>
      <c r="K20" s="96" t="s">
        <v>22</v>
      </c>
      <c r="L20" s="97" t="s">
        <v>22</v>
      </c>
      <c r="M20" s="90" t="s">
        <v>22</v>
      </c>
      <c r="N20" s="199" t="s">
        <v>22</v>
      </c>
      <c r="O20" s="286" t="s">
        <v>22</v>
      </c>
      <c r="P20" s="90" t="s">
        <v>22</v>
      </c>
      <c r="Q20" s="199" t="s">
        <v>22</v>
      </c>
      <c r="R20" s="286" t="s">
        <v>22</v>
      </c>
      <c r="S20" s="287">
        <v>1077</v>
      </c>
      <c r="T20" s="288">
        <v>1298</v>
      </c>
      <c r="U20" s="289">
        <f>S20/T20</f>
        <v>0.82973805855161786</v>
      </c>
      <c r="V20" s="323">
        <v>1421</v>
      </c>
      <c r="W20" s="268">
        <v>1605</v>
      </c>
      <c r="X20" s="291">
        <v>0.88500000000000001</v>
      </c>
      <c r="Y20" s="323">
        <v>354</v>
      </c>
      <c r="Z20" s="268">
        <v>391</v>
      </c>
      <c r="AA20" s="291">
        <v>0.90500000000000003</v>
      </c>
    </row>
    <row r="21" spans="1:30" ht="21.75" thickBot="1">
      <c r="A21" s="252" t="s">
        <v>78</v>
      </c>
      <c r="B21" s="265" t="s">
        <v>112</v>
      </c>
      <c r="C21" s="249" t="s">
        <v>70</v>
      </c>
      <c r="D21" s="269" t="s">
        <v>22</v>
      </c>
      <c r="E21" s="270" t="s">
        <v>22</v>
      </c>
      <c r="F21" s="271" t="s">
        <v>22</v>
      </c>
      <c r="G21" s="269" t="s">
        <v>22</v>
      </c>
      <c r="H21" s="266" t="s">
        <v>22</v>
      </c>
      <c r="I21" s="267" t="s">
        <v>22</v>
      </c>
      <c r="J21" s="95" t="s">
        <v>22</v>
      </c>
      <c r="K21" s="96" t="s">
        <v>22</v>
      </c>
      <c r="L21" s="97" t="s">
        <v>22</v>
      </c>
      <c r="M21" s="90" t="s">
        <v>22</v>
      </c>
      <c r="N21" s="199" t="s">
        <v>22</v>
      </c>
      <c r="O21" s="286" t="s">
        <v>22</v>
      </c>
      <c r="P21" s="90" t="s">
        <v>22</v>
      </c>
      <c r="Q21" s="199" t="s">
        <v>22</v>
      </c>
      <c r="R21" s="286" t="s">
        <v>22</v>
      </c>
      <c r="S21" s="290">
        <v>71</v>
      </c>
      <c r="T21" s="290">
        <v>201</v>
      </c>
      <c r="U21" s="292">
        <f>S21/T21</f>
        <v>0.35323383084577115</v>
      </c>
      <c r="V21" s="323">
        <v>358</v>
      </c>
      <c r="W21" s="268">
        <v>1081</v>
      </c>
      <c r="X21" s="293">
        <v>0.33100000000000002</v>
      </c>
      <c r="Y21" s="323">
        <v>88</v>
      </c>
      <c r="Z21" s="268">
        <v>167</v>
      </c>
      <c r="AA21" s="293">
        <v>0.52700000000000002</v>
      </c>
    </row>
    <row r="22" spans="1:30" ht="21">
      <c r="A22" s="228" t="s">
        <v>26</v>
      </c>
      <c r="B22" s="74" t="s">
        <v>27</v>
      </c>
      <c r="C22" s="80" t="s">
        <v>64</v>
      </c>
      <c r="D22" s="61">
        <v>686</v>
      </c>
      <c r="E22" s="60">
        <v>920</v>
      </c>
      <c r="F22" s="62">
        <v>0.746</v>
      </c>
      <c r="G22" s="61">
        <v>660</v>
      </c>
      <c r="H22" s="60">
        <v>859</v>
      </c>
      <c r="I22" s="62">
        <v>0.76800000000000002</v>
      </c>
      <c r="J22" s="61">
        <v>628</v>
      </c>
      <c r="K22" s="60">
        <v>801</v>
      </c>
      <c r="L22" s="62">
        <v>0.78400000000000003</v>
      </c>
      <c r="M22" s="61">
        <v>626</v>
      </c>
      <c r="N22" s="60">
        <v>790</v>
      </c>
      <c r="O22" s="62">
        <v>0.79200000000000004</v>
      </c>
      <c r="P22" s="61">
        <v>505</v>
      </c>
      <c r="Q22" s="60">
        <v>664</v>
      </c>
      <c r="R22" s="62">
        <v>0.76100000000000001</v>
      </c>
      <c r="S22" s="145">
        <v>518</v>
      </c>
      <c r="T22" s="146">
        <v>659</v>
      </c>
      <c r="U22" s="147">
        <v>0.78603945371775419</v>
      </c>
      <c r="V22" s="145">
        <v>570</v>
      </c>
      <c r="W22" s="146">
        <v>688</v>
      </c>
      <c r="X22" s="147">
        <v>0.82848837209302328</v>
      </c>
      <c r="Y22" s="145">
        <v>135</v>
      </c>
      <c r="Z22" s="146">
        <v>166</v>
      </c>
      <c r="AA22" s="147">
        <v>0.81325301204819278</v>
      </c>
    </row>
    <row r="23" spans="1:30" s="17" customFormat="1" ht="21">
      <c r="A23" s="228" t="s">
        <v>26</v>
      </c>
      <c r="B23" s="74" t="s">
        <v>27</v>
      </c>
      <c r="C23" s="80" t="s">
        <v>71</v>
      </c>
      <c r="D23" s="89">
        <v>636</v>
      </c>
      <c r="E23" s="192">
        <v>855</v>
      </c>
      <c r="F23" s="191">
        <v>0.74399999999999999</v>
      </c>
      <c r="G23" s="89">
        <v>627</v>
      </c>
      <c r="H23" s="192">
        <v>817</v>
      </c>
      <c r="I23" s="191">
        <v>0.76700000000000002</v>
      </c>
      <c r="J23" s="89">
        <v>592</v>
      </c>
      <c r="K23" s="192">
        <v>757</v>
      </c>
      <c r="L23" s="191">
        <v>0.78200000000000003</v>
      </c>
      <c r="M23" s="89">
        <v>577</v>
      </c>
      <c r="N23" s="192">
        <v>731</v>
      </c>
      <c r="O23" s="191">
        <v>0.78900000000000003</v>
      </c>
      <c r="P23" s="89">
        <v>475</v>
      </c>
      <c r="Q23" s="192">
        <v>627</v>
      </c>
      <c r="R23" s="191">
        <v>0.75800000000000001</v>
      </c>
      <c r="S23" s="148">
        <v>483</v>
      </c>
      <c r="T23" s="192">
        <v>614</v>
      </c>
      <c r="U23" s="193">
        <v>0.78664495114006516</v>
      </c>
      <c r="V23" s="148">
        <v>510</v>
      </c>
      <c r="W23" s="192">
        <v>616</v>
      </c>
      <c r="X23" s="193">
        <v>0.82792207792207795</v>
      </c>
      <c r="Y23" s="148">
        <v>120</v>
      </c>
      <c r="Z23" s="192">
        <v>150</v>
      </c>
      <c r="AA23" s="193">
        <v>0.8</v>
      </c>
    </row>
    <row r="24" spans="1:30" ht="21">
      <c r="A24" s="225" t="s">
        <v>26</v>
      </c>
      <c r="B24" s="72" t="s">
        <v>27</v>
      </c>
      <c r="C24" s="79" t="s">
        <v>72</v>
      </c>
      <c r="D24" s="142">
        <v>50</v>
      </c>
      <c r="E24" s="197">
        <v>65</v>
      </c>
      <c r="F24" s="194">
        <v>0.76900000000000002</v>
      </c>
      <c r="G24" s="142">
        <v>33</v>
      </c>
      <c r="H24" s="197">
        <v>42</v>
      </c>
      <c r="I24" s="194">
        <v>0.78600000000000003</v>
      </c>
      <c r="J24" s="142">
        <v>36</v>
      </c>
      <c r="K24" s="197">
        <v>44</v>
      </c>
      <c r="L24" s="194">
        <v>0.81799999999999995</v>
      </c>
      <c r="M24" s="142">
        <v>49</v>
      </c>
      <c r="N24" s="197">
        <v>59</v>
      </c>
      <c r="O24" s="194">
        <v>0.83099999999999996</v>
      </c>
      <c r="P24" s="142">
        <v>30</v>
      </c>
      <c r="Q24" s="197">
        <v>37</v>
      </c>
      <c r="R24" s="194">
        <v>0.81100000000000005</v>
      </c>
      <c r="S24" s="144">
        <v>6</v>
      </c>
      <c r="T24" s="197">
        <v>7</v>
      </c>
      <c r="U24" s="198">
        <v>0.8571428571428571</v>
      </c>
      <c r="V24" s="144">
        <v>1</v>
      </c>
      <c r="W24" s="197">
        <v>3</v>
      </c>
      <c r="X24" s="198">
        <v>0.33333333333333331</v>
      </c>
      <c r="Y24" s="144">
        <v>0</v>
      </c>
      <c r="Z24" s="197">
        <v>0</v>
      </c>
      <c r="AA24" s="198">
        <v>0</v>
      </c>
    </row>
    <row r="25" spans="1:30" ht="21.75" thickBot="1">
      <c r="A25" s="226" t="s">
        <v>26</v>
      </c>
      <c r="B25" s="78" t="s">
        <v>27</v>
      </c>
      <c r="C25" s="86" t="s">
        <v>70</v>
      </c>
      <c r="D25" s="90" t="s">
        <v>22</v>
      </c>
      <c r="E25" s="297" t="s">
        <v>22</v>
      </c>
      <c r="F25" s="298" t="s">
        <v>22</v>
      </c>
      <c r="G25" s="90" t="s">
        <v>22</v>
      </c>
      <c r="H25" s="96" t="s">
        <v>22</v>
      </c>
      <c r="I25" s="143" t="s">
        <v>22</v>
      </c>
      <c r="J25" s="95" t="s">
        <v>22</v>
      </c>
      <c r="K25" s="96" t="s">
        <v>22</v>
      </c>
      <c r="L25" s="97" t="s">
        <v>22</v>
      </c>
      <c r="M25" s="90" t="s">
        <v>22</v>
      </c>
      <c r="N25" s="199" t="s">
        <v>22</v>
      </c>
      <c r="O25" s="286" t="s">
        <v>22</v>
      </c>
      <c r="P25" s="90" t="s">
        <v>22</v>
      </c>
      <c r="Q25" s="199" t="s">
        <v>22</v>
      </c>
      <c r="R25" s="286" t="s">
        <v>22</v>
      </c>
      <c r="S25" s="149">
        <v>29</v>
      </c>
      <c r="T25" s="200">
        <v>38</v>
      </c>
      <c r="U25" s="201">
        <v>0.76315789473684215</v>
      </c>
      <c r="V25" s="149">
        <v>59</v>
      </c>
      <c r="W25" s="200">
        <v>69</v>
      </c>
      <c r="X25" s="201">
        <v>0.85507246376811596</v>
      </c>
      <c r="Y25" s="149">
        <v>15</v>
      </c>
      <c r="Z25" s="200">
        <v>16</v>
      </c>
      <c r="AA25" s="201">
        <v>0.9375</v>
      </c>
    </row>
    <row r="26" spans="1:30" ht="21.75" thickBot="1">
      <c r="A26" s="18" t="s">
        <v>82</v>
      </c>
      <c r="B26" s="38" t="s">
        <v>122</v>
      </c>
      <c r="C26" s="249" t="s">
        <v>70</v>
      </c>
      <c r="D26" s="296" t="s">
        <v>22</v>
      </c>
      <c r="E26" s="299" t="s">
        <v>22</v>
      </c>
      <c r="F26" s="300" t="s">
        <v>22</v>
      </c>
      <c r="G26" s="269" t="s">
        <v>22</v>
      </c>
      <c r="H26" s="266" t="s">
        <v>22</v>
      </c>
      <c r="I26" s="267" t="s">
        <v>22</v>
      </c>
      <c r="J26" s="296" t="s">
        <v>22</v>
      </c>
      <c r="K26" s="266" t="s">
        <v>22</v>
      </c>
      <c r="L26" s="267" t="s">
        <v>22</v>
      </c>
      <c r="M26" s="90" t="s">
        <v>22</v>
      </c>
      <c r="N26" s="199" t="s">
        <v>22</v>
      </c>
      <c r="O26" s="286" t="s">
        <v>22</v>
      </c>
      <c r="P26" s="90" t="s">
        <v>22</v>
      </c>
      <c r="Q26" s="199" t="s">
        <v>22</v>
      </c>
      <c r="R26" s="286" t="s">
        <v>22</v>
      </c>
      <c r="S26" s="294">
        <v>112</v>
      </c>
      <c r="T26" s="270">
        <v>201</v>
      </c>
      <c r="U26" s="295">
        <f>S26/T26</f>
        <v>0.55721393034825872</v>
      </c>
      <c r="V26" s="320">
        <v>397</v>
      </c>
      <c r="W26" s="321">
        <v>1081</v>
      </c>
      <c r="X26" s="319">
        <v>0.36699999999999999</v>
      </c>
      <c r="Y26" s="323">
        <v>113</v>
      </c>
      <c r="Z26" s="268">
        <v>167</v>
      </c>
      <c r="AA26" s="293">
        <v>0.67700000000000005</v>
      </c>
      <c r="AC26" s="17"/>
      <c r="AD26" s="17"/>
    </row>
    <row r="27" spans="1:30" ht="21">
      <c r="A27" s="224">
        <v>5</v>
      </c>
      <c r="B27" s="83" t="s">
        <v>28</v>
      </c>
      <c r="C27" s="84" t="s">
        <v>64</v>
      </c>
      <c r="D27" s="61">
        <v>11380</v>
      </c>
      <c r="E27" s="60">
        <v>16134</v>
      </c>
      <c r="F27" s="62">
        <v>0.70499999999999996</v>
      </c>
      <c r="G27" s="61">
        <v>11668</v>
      </c>
      <c r="H27" s="60">
        <v>16302</v>
      </c>
      <c r="I27" s="62">
        <v>0.71599999999999997</v>
      </c>
      <c r="J27" s="61">
        <v>11176</v>
      </c>
      <c r="K27" s="60">
        <v>15762</v>
      </c>
      <c r="L27" s="62">
        <v>0.70899999999999996</v>
      </c>
      <c r="M27" s="61">
        <v>11278</v>
      </c>
      <c r="N27" s="60">
        <v>15719</v>
      </c>
      <c r="O27" s="62">
        <v>0.71699999999999997</v>
      </c>
      <c r="P27" s="61">
        <v>11368</v>
      </c>
      <c r="Q27" s="60">
        <v>15848</v>
      </c>
      <c r="R27" s="62">
        <v>0.71699999999999997</v>
      </c>
      <c r="S27" s="145">
        <v>10989</v>
      </c>
      <c r="T27" s="146">
        <v>15384</v>
      </c>
      <c r="U27" s="302">
        <v>0.71399999999999997</v>
      </c>
      <c r="V27" s="313">
        <v>11507</v>
      </c>
      <c r="W27" s="303">
        <v>15099</v>
      </c>
      <c r="X27" s="304">
        <v>0.76200000000000001</v>
      </c>
      <c r="Y27" s="309">
        <v>11797</v>
      </c>
      <c r="Z27" s="146">
        <v>15467</v>
      </c>
      <c r="AA27" s="147">
        <v>0.76300000000000001</v>
      </c>
      <c r="AC27" s="301"/>
      <c r="AD27" s="17"/>
    </row>
    <row r="28" spans="1:30" s="17" customFormat="1" ht="21">
      <c r="A28" s="228">
        <v>5</v>
      </c>
      <c r="B28" s="74" t="s">
        <v>28</v>
      </c>
      <c r="C28" s="80" t="s">
        <v>71</v>
      </c>
      <c r="D28" s="89">
        <v>10518</v>
      </c>
      <c r="E28" s="192">
        <v>14979</v>
      </c>
      <c r="F28" s="191">
        <v>0.70199999999999996</v>
      </c>
      <c r="G28" s="89">
        <v>10737</v>
      </c>
      <c r="H28" s="192">
        <v>15091</v>
      </c>
      <c r="I28" s="191">
        <v>0.71099999999999997</v>
      </c>
      <c r="J28" s="89">
        <v>10238</v>
      </c>
      <c r="K28" s="192">
        <v>14529</v>
      </c>
      <c r="L28" s="191">
        <v>0.70499999999999996</v>
      </c>
      <c r="M28" s="89">
        <v>10301</v>
      </c>
      <c r="N28" s="192">
        <v>14432</v>
      </c>
      <c r="O28" s="191">
        <v>0.71399999999999997</v>
      </c>
      <c r="P28" s="89">
        <v>10421</v>
      </c>
      <c r="Q28" s="192">
        <v>14616</v>
      </c>
      <c r="R28" s="191">
        <v>0.71299999999999997</v>
      </c>
      <c r="S28" s="148">
        <v>10059</v>
      </c>
      <c r="T28" s="192">
        <v>14069</v>
      </c>
      <c r="U28" s="191">
        <v>0.71499999999999997</v>
      </c>
      <c r="V28" s="314">
        <v>10678</v>
      </c>
      <c r="W28" s="305">
        <v>14046</v>
      </c>
      <c r="X28" s="306">
        <v>0.76</v>
      </c>
      <c r="Y28" s="310">
        <v>10751</v>
      </c>
      <c r="Z28" s="192">
        <v>14086</v>
      </c>
      <c r="AA28" s="193">
        <v>0.76300000000000001</v>
      </c>
      <c r="AC28" s="301"/>
      <c r="AD28" s="301"/>
    </row>
    <row r="29" spans="1:30" ht="21">
      <c r="A29" s="225">
        <v>5</v>
      </c>
      <c r="B29" s="72" t="s">
        <v>28</v>
      </c>
      <c r="C29" s="79" t="s">
        <v>72</v>
      </c>
      <c r="D29" s="142">
        <v>862</v>
      </c>
      <c r="E29" s="197">
        <v>1155</v>
      </c>
      <c r="F29" s="194">
        <v>0.746</v>
      </c>
      <c r="G29" s="142">
        <v>931</v>
      </c>
      <c r="H29" s="197">
        <v>1211</v>
      </c>
      <c r="I29" s="194">
        <v>0.76900000000000002</v>
      </c>
      <c r="J29" s="142">
        <v>938</v>
      </c>
      <c r="K29" s="197">
        <v>1233</v>
      </c>
      <c r="L29" s="194">
        <v>0.76100000000000001</v>
      </c>
      <c r="M29" s="142">
        <v>977</v>
      </c>
      <c r="N29" s="197">
        <v>1287</v>
      </c>
      <c r="O29" s="194">
        <v>0.75900000000000001</v>
      </c>
      <c r="P29" s="142">
        <v>947</v>
      </c>
      <c r="Q29" s="197">
        <v>1232</v>
      </c>
      <c r="R29" s="194">
        <v>0.76900000000000002</v>
      </c>
      <c r="S29" s="144">
        <v>40</v>
      </c>
      <c r="T29" s="197">
        <v>62</v>
      </c>
      <c r="U29" s="194">
        <v>0.64500000000000002</v>
      </c>
      <c r="V29" s="315">
        <v>19</v>
      </c>
      <c r="W29" s="221">
        <v>30</v>
      </c>
      <c r="X29" s="306">
        <v>0.63300000000000001</v>
      </c>
      <c r="Y29" s="311">
        <v>16</v>
      </c>
      <c r="Z29" s="197">
        <v>27</v>
      </c>
      <c r="AA29" s="198">
        <v>0.59299999999999997</v>
      </c>
      <c r="AC29" s="17"/>
      <c r="AD29" s="17"/>
    </row>
    <row r="30" spans="1:30" ht="21.75" thickBot="1">
      <c r="A30" s="227">
        <v>5</v>
      </c>
      <c r="B30" s="76" t="s">
        <v>28</v>
      </c>
      <c r="C30" s="85" t="s">
        <v>70</v>
      </c>
      <c r="D30" s="90" t="s">
        <v>22</v>
      </c>
      <c r="E30" s="297" t="s">
        <v>22</v>
      </c>
      <c r="F30" s="298" t="s">
        <v>22</v>
      </c>
      <c r="G30" s="90" t="s">
        <v>22</v>
      </c>
      <c r="H30" s="96" t="s">
        <v>22</v>
      </c>
      <c r="I30" s="143" t="s">
        <v>22</v>
      </c>
      <c r="J30" s="95" t="s">
        <v>22</v>
      </c>
      <c r="K30" s="96" t="s">
        <v>22</v>
      </c>
      <c r="L30" s="97" t="s">
        <v>22</v>
      </c>
      <c r="M30" s="90" t="s">
        <v>22</v>
      </c>
      <c r="N30" s="199" t="s">
        <v>22</v>
      </c>
      <c r="O30" s="286" t="s">
        <v>22</v>
      </c>
      <c r="P30" s="90" t="s">
        <v>22</v>
      </c>
      <c r="Q30" s="199" t="s">
        <v>22</v>
      </c>
      <c r="R30" s="286" t="s">
        <v>22</v>
      </c>
      <c r="S30" s="149">
        <v>890</v>
      </c>
      <c r="T30" s="200">
        <v>1253</v>
      </c>
      <c r="U30" s="324">
        <v>0.71</v>
      </c>
      <c r="V30" s="316">
        <v>810</v>
      </c>
      <c r="W30" s="317">
        <v>1023</v>
      </c>
      <c r="X30" s="318">
        <v>0.79200000000000004</v>
      </c>
      <c r="Y30" s="312">
        <v>1030</v>
      </c>
      <c r="Z30" s="200">
        <v>1354</v>
      </c>
      <c r="AA30" s="201">
        <v>0.76100000000000001</v>
      </c>
      <c r="AC30" s="17"/>
      <c r="AD30" s="17"/>
    </row>
    <row r="31" spans="1:30" ht="21.75" thickBot="1">
      <c r="A31" s="252" t="s">
        <v>83</v>
      </c>
      <c r="B31" s="265" t="s">
        <v>120</v>
      </c>
      <c r="C31" s="249" t="s">
        <v>70</v>
      </c>
      <c r="D31" s="90" t="s">
        <v>22</v>
      </c>
      <c r="E31" s="297" t="s">
        <v>22</v>
      </c>
      <c r="F31" s="298" t="s">
        <v>22</v>
      </c>
      <c r="G31" s="90" t="s">
        <v>22</v>
      </c>
      <c r="H31" s="96" t="s">
        <v>22</v>
      </c>
      <c r="I31" s="143" t="s">
        <v>22</v>
      </c>
      <c r="J31" s="95" t="s">
        <v>22</v>
      </c>
      <c r="K31" s="96" t="s">
        <v>22</v>
      </c>
      <c r="L31" s="97" t="s">
        <v>22</v>
      </c>
      <c r="M31" s="90" t="s">
        <v>22</v>
      </c>
      <c r="N31" s="199" t="s">
        <v>22</v>
      </c>
      <c r="O31" s="286" t="s">
        <v>22</v>
      </c>
      <c r="P31" s="90" t="s">
        <v>22</v>
      </c>
      <c r="Q31" s="199" t="s">
        <v>22</v>
      </c>
      <c r="R31" s="286" t="s">
        <v>22</v>
      </c>
      <c r="S31" s="294">
        <v>110</v>
      </c>
      <c r="T31" s="270">
        <v>225</v>
      </c>
      <c r="U31" s="307">
        <f>S31/T31</f>
        <v>0.48888888888888887</v>
      </c>
      <c r="V31" s="325">
        <v>1379</v>
      </c>
      <c r="W31" s="326">
        <v>1582</v>
      </c>
      <c r="X31" s="259">
        <v>0.872</v>
      </c>
      <c r="Y31" s="323">
        <v>352</v>
      </c>
      <c r="Z31" s="268">
        <v>382</v>
      </c>
      <c r="AA31" s="293">
        <v>0.92100000000000004</v>
      </c>
    </row>
    <row r="32" spans="1:30" ht="21.75" thickBot="1">
      <c r="A32" s="252" t="s">
        <v>84</v>
      </c>
      <c r="B32" s="265" t="s">
        <v>121</v>
      </c>
      <c r="C32" s="249" t="s">
        <v>70</v>
      </c>
      <c r="D32" s="90" t="s">
        <v>22</v>
      </c>
      <c r="E32" s="297" t="s">
        <v>22</v>
      </c>
      <c r="F32" s="298" t="s">
        <v>22</v>
      </c>
      <c r="G32" s="90" t="s">
        <v>22</v>
      </c>
      <c r="H32" s="96" t="s">
        <v>22</v>
      </c>
      <c r="I32" s="143" t="s">
        <v>22</v>
      </c>
      <c r="J32" s="95" t="s">
        <v>22</v>
      </c>
      <c r="K32" s="96" t="s">
        <v>22</v>
      </c>
      <c r="L32" s="97" t="s">
        <v>22</v>
      </c>
      <c r="M32" s="90" t="s">
        <v>22</v>
      </c>
      <c r="N32" s="199" t="s">
        <v>22</v>
      </c>
      <c r="O32" s="286" t="s">
        <v>22</v>
      </c>
      <c r="P32" s="90" t="s">
        <v>22</v>
      </c>
      <c r="Q32" s="199" t="s">
        <v>22</v>
      </c>
      <c r="R32" s="286" t="s">
        <v>22</v>
      </c>
      <c r="S32" s="308">
        <v>231</v>
      </c>
      <c r="T32" s="270">
        <v>688</v>
      </c>
      <c r="U32" s="295">
        <f>S32/T32</f>
        <v>0.33575581395348836</v>
      </c>
      <c r="V32" s="323">
        <v>335</v>
      </c>
      <c r="W32" s="268">
        <v>896</v>
      </c>
      <c r="X32" s="293">
        <v>0.374</v>
      </c>
      <c r="Y32" s="323">
        <v>95</v>
      </c>
      <c r="Z32" s="268">
        <v>212</v>
      </c>
      <c r="AA32" s="293">
        <v>0.44800000000000001</v>
      </c>
    </row>
    <row r="33" spans="1:26">
      <c r="A33" s="373" t="s">
        <v>131</v>
      </c>
    </row>
    <row r="34" spans="1:26">
      <c r="A34" s="184" t="s">
        <v>116</v>
      </c>
      <c r="M34" s="28"/>
    </row>
    <row r="35" spans="1:26">
      <c r="A35" s="184" t="s">
        <v>65</v>
      </c>
      <c r="M35" s="28"/>
    </row>
    <row r="36" spans="1:26">
      <c r="A36" s="184" t="s">
        <v>117</v>
      </c>
      <c r="M36" s="28"/>
    </row>
    <row r="37" spans="1:26">
      <c r="A37" s="333" t="s">
        <v>118</v>
      </c>
    </row>
    <row r="39" spans="1:26">
      <c r="Z39" s="40"/>
    </row>
  </sheetData>
  <mergeCells count="1">
    <mergeCell ref="A1:AA1"/>
  </mergeCells>
  <pageMargins left="0.7" right="0.7" top="0.75" bottom="0.75" header="0.3" footer="0.3"/>
  <pageSetup scale="68" fitToWidth="0" orientation="landscape" r:id="rId1"/>
  <headerFooter>
    <oddHeader>&amp;C&amp;8Texas Department of Family and Protective Services</oddHeader>
    <oddFooter>&amp;L&amp;8Source:  IMPACT Data Warehouse&amp;C&amp;8&amp;P of &amp;N&amp;R&amp;8Data &amp; Decision Support
FY10 - FY15 Data as of November 7th Following End of Each Fiscal Year
FY17 data as of 01/07/2017
 log 80140 (dD)</oddFooter>
  </headerFooter>
  <colBreaks count="1" manualBreakCount="1">
    <brk id="15" max="1048575" man="1"/>
  </colBreaks>
  <ignoredErrors>
    <ignoredError sqref="O12 R1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Section A</vt:lpstr>
      <vt:lpstr>Section B</vt:lpstr>
      <vt:lpstr>Section C</vt:lpstr>
      <vt:lpstr>Section D-F</vt:lpstr>
      <vt:lpstr>Section A Appendix</vt:lpstr>
      <vt:lpstr>Section B Appendix</vt:lpstr>
      <vt:lpstr>'Section A Appendix'!Print_Titles</vt:lpstr>
      <vt:lpstr>'Section B Appendix'!Print_Titles</vt:lpstr>
    </vt:vector>
  </TitlesOfParts>
  <Company>DFPS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Rider 25 appendices February 2017</dc:title>
  <dc:creator>DFPS</dc:creator>
  <cp:lastModifiedBy>Davis,Andrew W. (DFPS)</cp:lastModifiedBy>
  <cp:lastPrinted>2017-02-02T22:53:35Z</cp:lastPrinted>
  <dcterms:created xsi:type="dcterms:W3CDTF">2009-06-17T18:00:15Z</dcterms:created>
  <dcterms:modified xsi:type="dcterms:W3CDTF">2017-03-10T14:51:31Z</dcterms:modified>
</cp:coreProperties>
</file>