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C:\Users\micham\Desktop\mm-desktop\2021-04-01-Rider15\"/>
    </mc:Choice>
  </mc:AlternateContent>
  <xr:revisionPtr revIDLastSave="0" documentId="13_ncr:1_{4BD01863-E307-4084-AFE9-57CA601B86E8}" xr6:coauthVersionLast="36" xr6:coauthVersionMax="36" xr10:uidLastSave="{00000000-0000-0000-0000-000000000000}"/>
  <bookViews>
    <workbookView xWindow="216" yWindow="792" windowWidth="16896" windowHeight="5472" xr2:uid="{00000000-000D-0000-FFFF-FFFF00000000}"/>
  </bookViews>
  <sheets>
    <sheet name="Table of Contents" sheetId="13" r:id="rId1"/>
    <sheet name="Section A" sheetId="1" r:id="rId2"/>
    <sheet name="Section B" sheetId="4" r:id="rId3"/>
    <sheet name="Section C" sheetId="9" r:id="rId4"/>
    <sheet name="Sections D,E,F" sheetId="12" r:id="rId5"/>
    <sheet name="Section A Appendix" sheetId="5" r:id="rId6"/>
    <sheet name="Section B Appendix" sheetId="7" r:id="rId7"/>
    <sheet name="Section C Appendix" sheetId="10" r:id="rId8"/>
    <sheet name="Notes about Report Populations" sheetId="11" r:id="rId9"/>
  </sheets>
  <definedNames>
    <definedName name="_xlnm.Print_Area" localSheetId="1">'Section A'!$A$1:$H$96</definedName>
    <definedName name="_xlnm.Print_Area" localSheetId="5">'Section A Appendix'!$A$1:$U$95</definedName>
    <definedName name="_xlnm.Print_Area" localSheetId="2">'Section B'!$A$1:$I$52</definedName>
    <definedName name="_xlnm.Print_Area" localSheetId="6">'Section B Appendix'!$A$1:$U$52</definedName>
    <definedName name="_xlnm.Print_Area" localSheetId="4">'Sections D,E,F'!$A$1:$O$109</definedName>
    <definedName name="_xlnm.Print_Titles" localSheetId="1">'Section A'!$1:$2</definedName>
    <definedName name="_xlnm.Print_Titles" localSheetId="5">'Section A Appendix'!$A:$C</definedName>
    <definedName name="_xlnm.Print_Titles" localSheetId="6">'Section B Appendix'!$A:$C</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105" i="12" l="1"/>
  <c r="L105" i="12"/>
  <c r="K105" i="12"/>
  <c r="J105" i="12"/>
  <c r="I105" i="12"/>
  <c r="H105" i="12"/>
  <c r="G105" i="12"/>
  <c r="C107" i="12" s="1"/>
  <c r="F105" i="12"/>
  <c r="E105" i="12"/>
  <c r="D105" i="12"/>
  <c r="C105" i="12"/>
  <c r="B105" i="12"/>
  <c r="Q83" i="12"/>
  <c r="K65" i="12"/>
  <c r="J65" i="12"/>
  <c r="I65" i="12"/>
  <c r="H65" i="12"/>
  <c r="G65" i="12"/>
  <c r="F65" i="12"/>
  <c r="E65" i="12"/>
  <c r="D65" i="12"/>
  <c r="C65" i="12"/>
  <c r="B65" i="12"/>
  <c r="K25" i="12"/>
  <c r="J25" i="12"/>
  <c r="I25" i="12"/>
  <c r="H25" i="12"/>
  <c r="G25" i="12"/>
  <c r="F25" i="12"/>
  <c r="E25" i="12"/>
  <c r="D25" i="12"/>
  <c r="C25" i="12"/>
  <c r="C27" i="12" s="1"/>
  <c r="B25" i="12"/>
  <c r="C67" i="12" l="1"/>
  <c r="B67" i="12"/>
  <c r="B107" i="12"/>
  <c r="B27" i="12"/>
  <c r="I18" i="9"/>
  <c r="I17" i="9"/>
</calcChain>
</file>

<file path=xl/sharedStrings.xml><?xml version="1.0" encoding="utf-8"?>
<sst xmlns="http://schemas.openxmlformats.org/spreadsheetml/2006/main" count="1419" uniqueCount="201">
  <si>
    <t>Number</t>
  </si>
  <si>
    <t>n/a</t>
  </si>
  <si>
    <t>Average Monthly # Removals</t>
  </si>
  <si>
    <t>% cases where all siblings are placed together (on last day of performance period)</t>
  </si>
  <si>
    <t>Performance Measure Name</t>
  </si>
  <si>
    <t>FY16 Num</t>
  </si>
  <si>
    <t>FY16 Rate</t>
  </si>
  <si>
    <t>Statewide*</t>
  </si>
  <si>
    <t>* SSCC-Eligible Placements only.  Does not reflect all children in State Custody.</t>
  </si>
  <si>
    <t xml:space="preserve">FY16 </t>
  </si>
  <si>
    <t>Statewide - All</t>
  </si>
  <si>
    <t>SSCC Foster Care placements per child</t>
  </si>
  <si>
    <t>% of paid Foster Care days in Family Foster Homes</t>
  </si>
  <si>
    <t>FY17</t>
  </si>
  <si>
    <t>FY17 Rate</t>
  </si>
  <si>
    <t>FY17 Num</t>
  </si>
  <si>
    <t>% of children with TPR (ALL) adopted within 12 mos.</t>
  </si>
  <si>
    <t>LBB Performance Measure Name</t>
  </si>
  <si>
    <t>#</t>
  </si>
  <si>
    <t>FY16</t>
  </si>
  <si>
    <t>FY18 Num</t>
  </si>
  <si>
    <t>FY18 Rate</t>
  </si>
  <si>
    <t>FY18</t>
  </si>
  <si>
    <t>Catchment 8A SSCC</t>
  </si>
  <si>
    <t>Catchment 8A Eligible</t>
  </si>
  <si>
    <t>% children who do not experience abuse/neglect, or exploitation while in Foster Care</t>
  </si>
  <si>
    <t>Catchment 2</t>
  </si>
  <si>
    <t>Catchment 3B</t>
  </si>
  <si>
    <t>Catchment 8A</t>
  </si>
  <si>
    <t>NOTE: Catchment 3B consists of Tarrant, Erath, Somervell, Hood, Palo Pinto, Johnson and Parker Counties.</t>
  </si>
  <si>
    <t>Population*</t>
  </si>
  <si>
    <t>% children placed within 50 miles of removal location (on last day of performance period)</t>
  </si>
  <si>
    <t>% youth turning 18 who have completed PAL Life Skills Training</t>
  </si>
  <si>
    <t>2-1.7 OC</t>
  </si>
  <si>
    <t>2-1.9 OC</t>
  </si>
  <si>
    <t>2-1.11 OC</t>
  </si>
  <si>
    <t>2-1.14 OC</t>
  </si>
  <si>
    <t>2-1.15 OC</t>
  </si>
  <si>
    <t>2-1.16 OC</t>
  </si>
  <si>
    <t>2-1.10 OC</t>
  </si>
  <si>
    <t>2-1.18 OC</t>
  </si>
  <si>
    <t>2-1.8 OC</t>
  </si>
  <si>
    <t>2-1.17 OC</t>
  </si>
  <si>
    <t>2-1.20 OC</t>
  </si>
  <si>
    <t>2-1.21 OC</t>
  </si>
  <si>
    <t>2-1.22 OC</t>
  </si>
  <si>
    <t>2-1.23 OC</t>
  </si>
  <si>
    <t>FY19 Num</t>
  </si>
  <si>
    <t>FY19 Den</t>
  </si>
  <si>
    <t>FY19 Rate</t>
  </si>
  <si>
    <t xml:space="preserve">Statewide Non-CBC </t>
  </si>
  <si>
    <t>INV Turnover Rate (non-SSCC)</t>
  </si>
  <si>
    <t>CPS FBSS Turnover Rate (non-SSCC)</t>
  </si>
  <si>
    <t>CPS CVS Turnover Rate (non-SSCC)</t>
  </si>
  <si>
    <t>CPS Other Turnover Rate (non-SSCC)</t>
  </si>
  <si>
    <t>FY19</t>
  </si>
  <si>
    <t>FY16 
Den</t>
  </si>
  <si>
    <t>FY17 
Den</t>
  </si>
  <si>
    <t>FY18 
Den</t>
  </si>
  <si>
    <t>FY19 
Den</t>
  </si>
  <si>
    <t>2.10</t>
  </si>
  <si>
    <t>Catchment 1 SSCC</t>
  </si>
  <si>
    <t>Catchment 1 Eligible</t>
  </si>
  <si>
    <t>Catchment 1</t>
  </si>
  <si>
    <t xml:space="preserve">% of Children who Achieved Permanency in Less Than 12 months </t>
  </si>
  <si>
    <t xml:space="preserve">% of Children who Achieved Permanency in 12 to 18 months </t>
  </si>
  <si>
    <t xml:space="preserve">% of Children who Achieved Permanency after 18 months </t>
  </si>
  <si>
    <t xml:space="preserve">Average Time to Permanency in Months </t>
  </si>
  <si>
    <t xml:space="preserve">Average Time to Reunification in Months </t>
  </si>
  <si>
    <t>% New CPS Intervention within 12 Months of Family Reunification</t>
  </si>
  <si>
    <t>% in FPS Conservatorship until the Age of Majority</t>
  </si>
  <si>
    <t>Catchment 3B Stage 2</t>
  </si>
  <si>
    <t>% of Placement Days in Least Restrictive Placement (CVS)</t>
  </si>
  <si>
    <t>% youth turning 18 who have completed PAL Life Skills Training (CVS)</t>
  </si>
  <si>
    <t>% Children and Youth in Kinship Placements on 60th Day After Removal (CVS)</t>
  </si>
  <si>
    <t>Catchment 1 is Region 1, Catchment 2 is Region 2 and Catchment 8A is Bexar County.</t>
  </si>
  <si>
    <t>% Children Achieving Legal Resolution within 12 Months</t>
  </si>
  <si>
    <t>** Non-CBC reflects the entire state excluding the entire active SSCC catchments (1, 2, 3B, 8A)</t>
  </si>
  <si>
    <t>Catchment 1 is Region 1, Catchment 2 is Region 2, and Catchment 8A is Bexar County.</t>
  </si>
  <si>
    <t>% cases where all siblings are placed together (on last day of performance period)***</t>
  </si>
  <si>
    <t>*** Measure 5 - % placed within 50 miles of removal location is produced by Chapin Hall.</t>
  </si>
  <si>
    <t>** Statewide Non-CBC reflects the entire state excluding SSCC Catchment 3B</t>
  </si>
  <si>
    <t>* These measures include children in DFPS conservatorship in substitute care placements</t>
  </si>
  <si>
    <t># of Placement Moves per 1,000 Days in Sub Care (updated)</t>
  </si>
  <si>
    <t>Population</t>
  </si>
  <si>
    <t>% children placed within 50 miles of removal location (on last day of performance period)***</t>
  </si>
  <si>
    <t>*** Measure 4 - data for % placed within 50 miles of removal location is produced by Chapin Hall.</t>
  </si>
  <si>
    <t>Notes about RIDER 15 (86R) Report Populations</t>
  </si>
  <si>
    <t>General</t>
  </si>
  <si>
    <r>
      <rPr>
        <b/>
        <sz val="10"/>
        <rFont val="Arial"/>
        <family val="2"/>
      </rPr>
      <t>Catchment 2</t>
    </r>
    <r>
      <rPr>
        <sz val="10"/>
        <rFont val="Arial"/>
        <family val="2"/>
      </rPr>
      <t xml:space="preserve"> consists of all counties in Region 2:  Archer, Baylor, Brown, Callahan, Clay, Coleman, Comanche, Cottle, Eastland, Fisher, Foard, Hardeman, Haskell, Jack, Jones, Kent, Knox, Mitchell ,Montague, Nolan, Runnels, Scurry, Shackelford, Stephens, Stonewall, Taylor, Throckmorton, Wichita, Wilbarger, and Young.</t>
    </r>
  </si>
  <si>
    <r>
      <rPr>
        <b/>
        <sz val="10"/>
        <rFont val="Arial"/>
        <family val="2"/>
      </rPr>
      <t>Catchment 3B</t>
    </r>
    <r>
      <rPr>
        <sz val="10"/>
        <rFont val="Arial"/>
        <family val="2"/>
      </rPr>
      <t xml:space="preserve"> consists of seven counties in the West and South of Region 3:  Erath, Hood, Johnson, Palo Pinto, Parker, Somervell, and Tarrant.</t>
    </r>
  </si>
  <si>
    <r>
      <rPr>
        <b/>
        <sz val="10"/>
        <rFont val="Arial"/>
        <family val="2"/>
      </rPr>
      <t>Catchment 8A</t>
    </r>
    <r>
      <rPr>
        <sz val="10"/>
        <rFont val="Arial"/>
        <family val="2"/>
      </rPr>
      <t xml:space="preserve"> is only Bexar County (San Antonio).</t>
    </r>
  </si>
  <si>
    <t>Children may be represented in more than one population if their placement or legal county changes during the report period.</t>
  </si>
  <si>
    <t>Catchment Eligible Populations are rolled up from the Child's Legal County.  If a legal county cannot be determined, removal county, then placement county is used.</t>
  </si>
  <si>
    <r>
      <rPr>
        <b/>
        <sz val="10"/>
        <rFont val="Arial"/>
        <family val="2"/>
      </rPr>
      <t>Catchment 1</t>
    </r>
    <r>
      <rPr>
        <sz val="10"/>
        <rFont val="Arial"/>
        <family val="2"/>
      </rPr>
      <t xml:space="preserve"> consists of all counties in Region 1: Armstrong, Bailey, Briscoe, Carson, Castro, Childress, Cochran, Collingsworth, Crosby, Dallam, Deaf Smith, Dickens, Donley, Floyd, Garza, Gray, Hale, Hall, Hansford, Hartley, Hemphill, Hockley, Hutchinson, King, Lamb, Lipscomb, Lubbock, Lynn, Moore, Motley, Ochiltree, Oldham, Parmer, Potter, Randall, Roberts, Sherman, Swisher, Terry, Wheeler, Yoakum</t>
    </r>
  </si>
  <si>
    <t>Statewide Foster Care counts include children in both SSCC and Eligible placements</t>
  </si>
  <si>
    <t>Stage 1 Foster Care Eligible Populations</t>
  </si>
  <si>
    <t>Stage 1 SSCC Foster Care Populations</t>
  </si>
  <si>
    <t>Stage 2 Conservatorship (CVS) Populations</t>
  </si>
  <si>
    <t xml:space="preserve">Children will be reported in the SSCC catchment solely by contract number regardless of their legal county.
</t>
  </si>
  <si>
    <t xml:space="preserve">SSCC performance in the first year of Stage I reflects a partial population of children transferred to the network gradually over a six-month period and cannot be compared to the historical performance of all eligible children in the catchment over a full fiscal year (eligible population).
</t>
  </si>
  <si>
    <t xml:space="preserve">Three categories of Paid Placement types are included:
1) Independent CPA Foster and Group Homes
2) Other Residential Settings, like Residential Treatment Centers and Emergency Shelters
3) DFPS Foster Homes
</t>
  </si>
  <si>
    <t>SSCC Stage 2 includes all children in conservatorship and not only those in SSCC contracted placements.</t>
  </si>
  <si>
    <t>These counts are reflected in Section C.</t>
  </si>
  <si>
    <t>Stage 2 Foster Care includes all children in paid placements. SSCC and non-SSCC contracted placements are combined in the counts. These counts are used for Catchment 3B on some measures in Section B.</t>
  </si>
  <si>
    <t>Section B reflects DFPS SSCC Contract performance measures applied to general Statewide Eligible populations.</t>
  </si>
  <si>
    <t xml:space="preserve">Stage I SSCC Populations (Foster Care only) are those children who are specifically served by the Catchment SSCC provider in contracted placements. 
Contract numbers are as follows:
Catchment 1 SSCC = 24768739
Catchment 2 SSCC = 24737855
Catchment 3B SSCC = 24118890
Catchment 8A SSCC = 24737891
</t>
  </si>
  <si>
    <t>For stage I, Not all children in State Custody are included in this report.  Only children in individual placements consistent with the SSCC placement types are included.</t>
  </si>
  <si>
    <t>Section A includes selected FY20-21 LBB Performance Measures (86R).</t>
  </si>
  <si>
    <t>All populations in Section A include all children in substitute care or conservatorship and do not reflect only children in foster care, except where the measure is specifically referencing children in foster care.</t>
  </si>
  <si>
    <t>For those SSCC contractors currently in stage II, this section includes only the foster care contract performance measures, and not those for CVS.</t>
  </si>
  <si>
    <t>Section B - Foster Care Measures</t>
  </si>
  <si>
    <t>Section A - LBB Performance Measures</t>
  </si>
  <si>
    <t>Section C - Conservatorship (CVS) Measures</t>
  </si>
  <si>
    <t>Section C reflects DFPS SSCC Contract performance measures related to stage II CVS populations applied to general Statewide CVS populations.</t>
  </si>
  <si>
    <t>FY20</t>
  </si>
  <si>
    <t>FY21 Q1</t>
  </si>
  <si>
    <t>FY20 Num</t>
  </si>
  <si>
    <t>FY20 Den</t>
  </si>
  <si>
    <t>FY20 Rate</t>
  </si>
  <si>
    <t>FY20 
Den</t>
  </si>
  <si>
    <t>FY21 Q1 Num</t>
  </si>
  <si>
    <t>FY21 Q1 Den</t>
  </si>
  <si>
    <t>FY21 Q1 Rate</t>
  </si>
  <si>
    <t>Catchment 2 Stage 2</t>
  </si>
  <si>
    <t>The SSCC Catchment 2 and 3B providers are active in stage II.</t>
  </si>
  <si>
    <t>Rider 15 (86R) Section A - LBB Performance Measures - March 2021 Submission</t>
  </si>
  <si>
    <t>Rider 15 (86R) Section B - CBC Foster Care Contract Performance Measures - March 2021 Submission</t>
  </si>
  <si>
    <t>Rider 15 (86R) Section C - CBC Conservatorship Contract Performance Measures - March 2021 Submission</t>
  </si>
  <si>
    <t>Rider 15 (86R) Section B - CBC Foster Care Contract Measures - March 2021 Submission</t>
  </si>
  <si>
    <t>Statewide Non-CBC**</t>
  </si>
  <si>
    <t>Statewide Non-CBC*</t>
  </si>
  <si>
    <t>2.12</t>
  </si>
  <si>
    <t>CPS CVS Turnover Rate (SSCC)***</t>
  </si>
  <si>
    <t>18 </t>
  </si>
  <si>
    <t>40 </t>
  </si>
  <si>
    <t>159 </t>
  </si>
  <si>
    <t>25% </t>
  </si>
  <si>
    <t>***DFPS uses turnover data self-reported by the SSCCs to calculate the annualized rate for SSCCs. Non-SSCC CVS turnover rate is reported in Section A</t>
  </si>
  <si>
    <t>Section A</t>
  </si>
  <si>
    <t>Section B</t>
  </si>
  <si>
    <t>Section C</t>
  </si>
  <si>
    <t>Section A Appendix</t>
  </si>
  <si>
    <t>Section B Appendix</t>
  </si>
  <si>
    <t>Section C Appendix</t>
  </si>
  <si>
    <t>Notes about Report Populations</t>
  </si>
  <si>
    <t>End of worksheet</t>
  </si>
  <si>
    <t>* Statewide Non-CBC reflects the entire state excluding SSCC catchments with active contracts (1, 2, 3B and 8A) except for 2-1.22 OC CPS CVS Turnover for FY 20 which includes DFPS CVS caseworkers who left the agency in catchments 2 and 3B as part of the Stage 2 transition.</t>
  </si>
  <si>
    <t>Fiscal Year 2019 Expenditures Thru 2/28/2021</t>
  </si>
  <si>
    <t>Strategy and expense type</t>
  </si>
  <si>
    <t xml:space="preserve">Catchment Area 3B </t>
  </si>
  <si>
    <t>Catchment Area 02</t>
  </si>
  <si>
    <t>Catchment Area 8A</t>
  </si>
  <si>
    <t>Catchment Area 01</t>
  </si>
  <si>
    <t>Statewide</t>
  </si>
  <si>
    <t>GR</t>
  </si>
  <si>
    <t>AF</t>
  </si>
  <si>
    <t>B.1.1</t>
  </si>
  <si>
    <t>Start-up Stage I</t>
  </si>
  <si>
    <t>Resource Transfer Stage I</t>
  </si>
  <si>
    <t>Contract and Case Management Oversight</t>
  </si>
  <si>
    <t>B.1.4</t>
  </si>
  <si>
    <t>Adoption Purchased Services</t>
  </si>
  <si>
    <t>B.1.6</t>
  </si>
  <si>
    <t>Preparation for Adult Life (PAL)</t>
  </si>
  <si>
    <t>B.1.8</t>
  </si>
  <si>
    <t>Utilization Management</t>
  </si>
  <si>
    <t>B.1.9</t>
  </si>
  <si>
    <t>Foster Care Payments</t>
  </si>
  <si>
    <t>Network Support Stage I</t>
  </si>
  <si>
    <t>B.1.2</t>
  </si>
  <si>
    <t>Evaluations</t>
  </si>
  <si>
    <t>CBC Administrators, Contract Management, and State Office Technical Assistance and Implementation Staff</t>
  </si>
  <si>
    <t>Sub Total</t>
  </si>
  <si>
    <t xml:space="preserve">Grand Total </t>
  </si>
  <si>
    <t xml:space="preserve"> </t>
  </si>
  <si>
    <t>Does not include day care or relative and other designated caregiver expenditures associated with children being served by an SSCC as DFPS pays the provider and relatives directly.</t>
  </si>
  <si>
    <t>Fiscal Year 2020 Expenditures Thru 2/28/2021 (additional expense will be incurred)</t>
  </si>
  <si>
    <t>Start-up Stage II</t>
  </si>
  <si>
    <t>Resource Transfer Stage II</t>
  </si>
  <si>
    <t>Additional Resource Transfer</t>
  </si>
  <si>
    <t>CANS</t>
  </si>
  <si>
    <t>Network Support Stage II</t>
  </si>
  <si>
    <t>B.1.7</t>
  </si>
  <si>
    <t>Substance Abuse Purchased Services Stage II</t>
  </si>
  <si>
    <t>Purchased Client Services Stage II</t>
  </si>
  <si>
    <t>E.1.2</t>
  </si>
  <si>
    <t>Criminal Background Check Unit Staff</t>
  </si>
  <si>
    <t>E.1.3</t>
  </si>
  <si>
    <t>IT Technical Support Staff</t>
  </si>
  <si>
    <t>SubTotal</t>
  </si>
  <si>
    <t>Grand Total</t>
  </si>
  <si>
    <t>Fiscal Year 2021 Projected</t>
  </si>
  <si>
    <t>Catchment Area 8B</t>
  </si>
  <si>
    <t>Section D.</t>
  </si>
  <si>
    <t>Section E.</t>
  </si>
  <si>
    <t>Section F.</t>
  </si>
  <si>
    <t>Sections D,E,F</t>
  </si>
  <si>
    <t>Rider 15 (86R) Section D, E, and F - March 2021 Submission</t>
  </si>
  <si>
    <t>End of Worksheet</t>
  </si>
  <si>
    <t>DFPS Rider 15, March 2021 
Table of Contents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</si>
</sst>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0.0"/>
    <numFmt numFmtId="165" formatCode="0.0%"/>
    <numFmt numFmtId="166" formatCode="0.0"/>
    <numFmt numFmtId="167" formatCode="_(&quot;$&quot;* #,##0_);_(&quot;$&quot;* \(#,##0\);_(&quot;$&quot;* &quot;-&quot;??_);_(@_)"/>
    <numFmt numFmtId="168" formatCode="&quot;$&quot;#,##0"/>
    <numFmt numFmtId="169" formatCode="&quot;$&quot;#,##0.00"/>
  </numFmts>
  <fonts count="29" x14ac:knownFonts="1">
    <font>
      <sz val="10"/>
      <name val="Arial"/>
    </font>
    <font>
      <sz val="10"/>
      <color theme="1"/>
      <name val="Arial"/>
      <family val="2"/>
    </font>
    <font>
      <sz val="10"/>
      <color theme="1"/>
      <name val="Arial"/>
      <family val="2"/>
    </font>
    <font>
      <sz val="10"/>
      <color theme="1"/>
      <name val="Arial"/>
      <family val="2"/>
    </font>
    <font>
      <sz val="10"/>
      <color theme="1"/>
      <name val="Arial"/>
      <family val="2"/>
    </font>
    <font>
      <sz val="8"/>
      <name val="Tahoma"/>
      <family val="2"/>
    </font>
    <font>
      <sz val="8"/>
      <name val="Arial"/>
      <family val="2"/>
    </font>
    <font>
      <sz val="10"/>
      <name val="Arial"/>
      <family val="2"/>
    </font>
    <font>
      <sz val="8"/>
      <color theme="1"/>
      <name val="Tahoma"/>
      <family val="2"/>
    </font>
    <font>
      <sz val="10"/>
      <name val="Arial"/>
      <family val="2"/>
    </font>
    <font>
      <sz val="10"/>
      <name val="Arial"/>
      <family val="2"/>
    </font>
    <font>
      <sz val="10"/>
      <name val="Arial"/>
      <family val="2"/>
    </font>
    <font>
      <sz val="9"/>
      <color theme="1"/>
      <name val="Arial"/>
      <family val="2"/>
    </font>
    <font>
      <sz val="11"/>
      <color theme="1"/>
      <name val="Calibri"/>
      <family val="2"/>
      <scheme val="minor"/>
    </font>
    <font>
      <b/>
      <sz val="15"/>
      <color theme="3"/>
      <name val="Verdana"/>
      <family val="2"/>
    </font>
    <font>
      <b/>
      <sz val="13"/>
      <color theme="3"/>
      <name val="Verdana"/>
      <family val="2"/>
    </font>
    <font>
      <b/>
      <sz val="10"/>
      <name val="Arial"/>
      <family val="2"/>
    </font>
    <font>
      <b/>
      <sz val="12"/>
      <color theme="0"/>
      <name val="Tahoma"/>
      <family val="2"/>
    </font>
    <font>
      <b/>
      <sz val="9"/>
      <color theme="0"/>
      <name val="Tahoma"/>
      <family val="2"/>
    </font>
    <font>
      <b/>
      <sz val="12"/>
      <color theme="0"/>
      <name val="Arial"/>
      <family val="2"/>
    </font>
    <font>
      <b/>
      <sz val="15"/>
      <color theme="0"/>
      <name val="Verdana"/>
      <family val="2"/>
    </font>
    <font>
      <u/>
      <sz val="10"/>
      <color theme="10"/>
      <name val="Arial"/>
      <family val="2"/>
    </font>
    <font>
      <b/>
      <sz val="18"/>
      <name val="Arial"/>
      <family val="2"/>
    </font>
    <font>
      <u/>
      <sz val="14"/>
      <color theme="10"/>
      <name val="Arial"/>
      <family val="2"/>
    </font>
    <font>
      <sz val="10"/>
      <color theme="0"/>
      <name val="Arial"/>
      <family val="2"/>
    </font>
    <font>
      <sz val="10"/>
      <name val="Arial"/>
      <family val="2"/>
    </font>
    <font>
      <b/>
      <sz val="11"/>
      <color theme="1"/>
      <name val="Calibri"/>
      <family val="2"/>
      <scheme val="minor"/>
    </font>
    <font>
      <sz val="11"/>
      <name val="Calibri"/>
      <family val="2"/>
      <scheme val="minor"/>
    </font>
    <font>
      <b/>
      <u/>
      <sz val="11"/>
      <name val="Arial"/>
      <family val="2"/>
    </font>
  </fonts>
  <fills count="16">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4" tint="-0.249977111117893"/>
        <bgColor indexed="64"/>
      </patternFill>
    </fill>
    <fill>
      <patternFill patternType="solid">
        <fgColor theme="3" tint="-0.249977111117893"/>
        <bgColor indexed="64"/>
      </patternFill>
    </fill>
    <fill>
      <patternFill patternType="solid">
        <fgColor theme="4" tint="-0.49998474074526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4"/>
        <bgColor indexed="64"/>
      </patternFill>
    </fill>
  </fills>
  <borders count="6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style="medium">
        <color indexed="64"/>
      </right>
      <top/>
      <bottom/>
      <diagonal/>
    </border>
    <border>
      <left/>
      <right/>
      <top/>
      <bottom style="thick">
        <color theme="4"/>
      </bottom>
      <diagonal/>
    </border>
    <border>
      <left/>
      <right/>
      <top/>
      <bottom style="thick">
        <color theme="4" tint="0.49998474074526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right/>
      <top style="thin">
        <color theme="0" tint="-0.14996795556505021"/>
      </top>
      <bottom/>
      <diagonal/>
    </border>
    <border>
      <left style="medium">
        <color indexed="64"/>
      </left>
      <right/>
      <top style="thin">
        <color indexed="64"/>
      </top>
      <bottom/>
      <diagonal/>
    </border>
    <border>
      <left/>
      <right style="thin">
        <color auto="1"/>
      </right>
      <top/>
      <bottom/>
      <diagonal/>
    </border>
    <border>
      <left/>
      <right/>
      <top style="thin">
        <color rgb="FF999999"/>
      </top>
      <bottom/>
      <diagonal/>
    </border>
  </borders>
  <cellStyleXfs count="42">
    <xf numFmtId="0" fontId="0" fillId="0" borderId="0"/>
    <xf numFmtId="0" fontId="4" fillId="0" borderId="0"/>
    <xf numFmtId="0" fontId="9" fillId="0" borderId="0"/>
    <xf numFmtId="0" fontId="3" fillId="0" borderId="0"/>
    <xf numFmtId="0" fontId="7"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0" fontId="7" fillId="0" borderId="0"/>
    <xf numFmtId="0" fontId="2" fillId="0" borderId="0"/>
    <xf numFmtId="0" fontId="7"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0" fillId="0" borderId="0"/>
    <xf numFmtId="9" fontId="11"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7" fillId="0" borderId="0"/>
    <xf numFmtId="0" fontId="12" fillId="0" borderId="0"/>
    <xf numFmtId="0" fontId="12" fillId="0" borderId="0"/>
    <xf numFmtId="0" fontId="14" fillId="0" borderId="48" applyNumberFormat="0" applyFill="0" applyAlignment="0" applyProtection="0"/>
    <xf numFmtId="0" fontId="15" fillId="0" borderId="49" applyNumberFormat="0" applyFill="0" applyAlignment="0" applyProtection="0"/>
    <xf numFmtId="0" fontId="21" fillId="0" borderId="0" applyNumberFormat="0" applyFill="0" applyBorder="0" applyAlignment="0" applyProtection="0"/>
    <xf numFmtId="44" fontId="25" fillId="0" borderId="0" applyFont="0" applyFill="0" applyBorder="0" applyAlignment="0" applyProtection="0"/>
  </cellStyleXfs>
  <cellXfs count="405">
    <xf numFmtId="0" fontId="0" fillId="0" borderId="0" xfId="0"/>
    <xf numFmtId="0" fontId="0" fillId="0" borderId="0" xfId="0" applyAlignment="1">
      <alignment horizontal="left"/>
    </xf>
    <xf numFmtId="0" fontId="0" fillId="0" borderId="0" xfId="0"/>
    <xf numFmtId="0" fontId="0" fillId="0" borderId="0" xfId="0"/>
    <xf numFmtId="0" fontId="6" fillId="0" borderId="0" xfId="0" applyFont="1" applyAlignment="1">
      <alignment horizontal="left"/>
    </xf>
    <xf numFmtId="0" fontId="0" fillId="0" borderId="0" xfId="0" applyAlignment="1"/>
    <xf numFmtId="0" fontId="6" fillId="0" borderId="0" xfId="0" applyFont="1"/>
    <xf numFmtId="3" fontId="5" fillId="0" borderId="6" xfId="0" applyNumberFormat="1" applyFont="1" applyFill="1" applyBorder="1" applyAlignment="1">
      <alignment horizontal="right" wrapText="1"/>
    </xf>
    <xf numFmtId="0" fontId="7" fillId="0" borderId="0" xfId="0" applyFont="1"/>
    <xf numFmtId="0" fontId="5" fillId="0" borderId="5" xfId="4" applyFont="1" applyFill="1" applyBorder="1" applyAlignment="1">
      <alignment horizontal="left" vertical="top" wrapText="1"/>
    </xf>
    <xf numFmtId="0" fontId="5" fillId="0" borderId="21" xfId="4" applyFont="1" applyFill="1" applyBorder="1" applyAlignment="1">
      <alignment horizontal="left" vertical="top" wrapText="1"/>
    </xf>
    <xf numFmtId="0" fontId="5" fillId="0" borderId="2" xfId="4" applyFont="1" applyFill="1" applyBorder="1" applyAlignment="1">
      <alignment horizontal="left" vertical="top"/>
    </xf>
    <xf numFmtId="0" fontId="5" fillId="0" borderId="7" xfId="4" applyFont="1" applyFill="1" applyBorder="1" applyAlignment="1">
      <alignment horizontal="left" vertical="top" wrapText="1"/>
    </xf>
    <xf numFmtId="0" fontId="5" fillId="0" borderId="10" xfId="4" applyFont="1" applyFill="1" applyBorder="1" applyAlignment="1">
      <alignment horizontal="left" vertical="top"/>
    </xf>
    <xf numFmtId="0" fontId="5" fillId="0" borderId="13" xfId="4" applyFont="1" applyFill="1" applyBorder="1" applyAlignment="1">
      <alignment horizontal="left" vertical="top"/>
    </xf>
    <xf numFmtId="0" fontId="5" fillId="0" borderId="14" xfId="4" applyFont="1" applyFill="1" applyBorder="1" applyAlignment="1">
      <alignment horizontal="left" vertical="top" wrapText="1"/>
    </xf>
    <xf numFmtId="0" fontId="5" fillId="0" borderId="5" xfId="4" applyFont="1" applyFill="1" applyBorder="1" applyAlignment="1">
      <alignment horizontal="left" vertical="top" wrapText="1"/>
    </xf>
    <xf numFmtId="0" fontId="5" fillId="0" borderId="3" xfId="4" applyFont="1" applyFill="1" applyBorder="1" applyAlignment="1">
      <alignment horizontal="left" vertical="top" wrapText="1"/>
    </xf>
    <xf numFmtId="0" fontId="5" fillId="0" borderId="25" xfId="4" applyFont="1" applyFill="1" applyBorder="1" applyAlignment="1">
      <alignment horizontal="left" vertical="top" wrapText="1"/>
    </xf>
    <xf numFmtId="0" fontId="5" fillId="0" borderId="26" xfId="4" applyFont="1" applyFill="1" applyBorder="1" applyAlignment="1">
      <alignment horizontal="left" vertical="top" wrapText="1"/>
    </xf>
    <xf numFmtId="0" fontId="5" fillId="0" borderId="29" xfId="4" applyFont="1" applyFill="1" applyBorder="1" applyAlignment="1">
      <alignment horizontal="left" vertical="top" wrapText="1"/>
    </xf>
    <xf numFmtId="0" fontId="5" fillId="0" borderId="21" xfId="4" applyFont="1" applyFill="1" applyBorder="1" applyAlignment="1">
      <alignment horizontal="left" vertical="top" wrapText="1"/>
    </xf>
    <xf numFmtId="165" fontId="5" fillId="0" borderId="19" xfId="4" applyNumberFormat="1" applyFont="1" applyFill="1" applyBorder="1" applyAlignment="1">
      <alignment horizontal="right" wrapText="1"/>
    </xf>
    <xf numFmtId="165" fontId="5" fillId="0" borderId="20" xfId="4" applyNumberFormat="1" applyFont="1" applyFill="1" applyBorder="1" applyAlignment="1">
      <alignment horizontal="right" wrapText="1"/>
    </xf>
    <xf numFmtId="165" fontId="5" fillId="0" borderId="18" xfId="4" applyNumberFormat="1" applyFont="1" applyFill="1" applyBorder="1" applyAlignment="1">
      <alignment horizontal="right" wrapText="1"/>
    </xf>
    <xf numFmtId="3" fontId="5" fillId="0" borderId="15" xfId="0" applyNumberFormat="1" applyFont="1" applyFill="1" applyBorder="1" applyAlignment="1">
      <alignment horizontal="right" wrapText="1"/>
    </xf>
    <xf numFmtId="3" fontId="5" fillId="0" borderId="13" xfId="0" applyNumberFormat="1" applyFont="1" applyFill="1" applyBorder="1" applyAlignment="1">
      <alignment horizontal="right" wrapText="1"/>
    </xf>
    <xf numFmtId="3" fontId="5" fillId="0" borderId="27" xfId="0" applyNumberFormat="1" applyFont="1" applyFill="1" applyBorder="1" applyAlignment="1">
      <alignment horizontal="right" wrapText="1"/>
    </xf>
    <xf numFmtId="3" fontId="5" fillId="0" borderId="24" xfId="0" applyNumberFormat="1" applyFont="1" applyFill="1" applyBorder="1" applyAlignment="1">
      <alignment horizontal="right" wrapText="1"/>
    </xf>
    <xf numFmtId="3" fontId="5" fillId="0" borderId="31"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0" fontId="5" fillId="0" borderId="32" xfId="4" applyFont="1" applyFill="1" applyBorder="1" applyAlignment="1">
      <alignment horizontal="left" vertical="top" wrapText="1"/>
    </xf>
    <xf numFmtId="0" fontId="5" fillId="0" borderId="24" xfId="4" applyFont="1" applyFill="1" applyBorder="1" applyAlignment="1">
      <alignment horizontal="left" vertical="top"/>
    </xf>
    <xf numFmtId="0" fontId="5" fillId="0" borderId="8" xfId="4" applyFont="1" applyFill="1" applyBorder="1" applyAlignment="1">
      <alignment horizontal="left" vertical="top"/>
    </xf>
    <xf numFmtId="0" fontId="5" fillId="0" borderId="17" xfId="4" applyFont="1" applyFill="1" applyBorder="1" applyAlignment="1">
      <alignment horizontal="left" vertical="top" wrapText="1"/>
    </xf>
    <xf numFmtId="0" fontId="5" fillId="0" borderId="12" xfId="4" applyFont="1" applyFill="1" applyBorder="1" applyAlignment="1">
      <alignment horizontal="left" vertical="top" wrapText="1"/>
    </xf>
    <xf numFmtId="3" fontId="6" fillId="0" borderId="8" xfId="4" applyNumberFormat="1" applyFont="1" applyFill="1" applyBorder="1" applyAlignment="1">
      <alignment horizontal="right"/>
    </xf>
    <xf numFmtId="166" fontId="5" fillId="0" borderId="33" xfId="0" applyNumberFormat="1" applyFont="1" applyFill="1" applyBorder="1" applyAlignment="1">
      <alignment horizontal="right" wrapText="1"/>
    </xf>
    <xf numFmtId="3" fontId="6" fillId="0" borderId="2" xfId="4" applyNumberFormat="1" applyFont="1" applyFill="1" applyBorder="1" applyAlignment="1">
      <alignment horizontal="right"/>
    </xf>
    <xf numFmtId="165" fontId="6" fillId="0" borderId="17" xfId="4" applyNumberFormat="1" applyFont="1" applyFill="1" applyBorder="1" applyAlignment="1">
      <alignment horizontal="right"/>
    </xf>
    <xf numFmtId="165" fontId="6" fillId="0" borderId="14" xfId="4" applyNumberFormat="1" applyFont="1" applyFill="1" applyBorder="1" applyAlignment="1">
      <alignment horizontal="right"/>
    </xf>
    <xf numFmtId="2" fontId="6" fillId="0" borderId="17" xfId="4" applyNumberFormat="1" applyFont="1" applyFill="1" applyBorder="1" applyAlignment="1">
      <alignment horizontal="right"/>
    </xf>
    <xf numFmtId="166" fontId="5" fillId="0" borderId="25" xfId="0" applyNumberFormat="1" applyFont="1" applyFill="1" applyBorder="1" applyAlignment="1">
      <alignment horizontal="right" wrapText="1"/>
    </xf>
    <xf numFmtId="166" fontId="5" fillId="0" borderId="12" xfId="0" applyNumberFormat="1" applyFont="1" applyFill="1" applyBorder="1" applyAlignment="1">
      <alignment horizontal="right" wrapText="1"/>
    </xf>
    <xf numFmtId="3" fontId="5" fillId="0" borderId="8" xfId="0" applyNumberFormat="1" applyFont="1" applyFill="1" applyBorder="1" applyAlignment="1">
      <alignment horizontal="right" wrapText="1"/>
    </xf>
    <xf numFmtId="3" fontId="5" fillId="0" borderId="22" xfId="0" applyNumberFormat="1" applyFont="1" applyFill="1" applyBorder="1" applyAlignment="1">
      <alignment horizontal="right" wrapText="1"/>
    </xf>
    <xf numFmtId="0" fontId="5" fillId="0" borderId="34" xfId="4" applyFont="1" applyFill="1" applyBorder="1" applyAlignment="1">
      <alignment horizontal="left" vertical="top" wrapText="1"/>
    </xf>
    <xf numFmtId="0" fontId="6" fillId="0" borderId="0" xfId="0" applyFont="1" applyFill="1" applyBorder="1"/>
    <xf numFmtId="10" fontId="5" fillId="0" borderId="19" xfId="4" applyNumberFormat="1" applyFont="1" applyFill="1" applyBorder="1" applyAlignment="1">
      <alignment horizontal="right" wrapText="1"/>
    </xf>
    <xf numFmtId="2" fontId="5" fillId="0" borderId="18" xfId="4" applyNumberFormat="1" applyFont="1" applyFill="1" applyBorder="1" applyAlignment="1">
      <alignment horizontal="right" wrapText="1"/>
    </xf>
    <xf numFmtId="2" fontId="5" fillId="0" borderId="19" xfId="4" applyNumberFormat="1" applyFont="1" applyFill="1" applyBorder="1" applyAlignment="1">
      <alignment horizontal="right" wrapText="1"/>
    </xf>
    <xf numFmtId="2" fontId="5" fillId="0" borderId="20" xfId="4" applyNumberFormat="1" applyFont="1" applyFill="1" applyBorder="1" applyAlignment="1">
      <alignment horizontal="right" wrapText="1"/>
    </xf>
    <xf numFmtId="166" fontId="5" fillId="0" borderId="17" xfId="0" applyNumberFormat="1" applyFont="1" applyFill="1" applyBorder="1" applyAlignment="1">
      <alignment horizontal="right" wrapText="1"/>
    </xf>
    <xf numFmtId="0" fontId="0" fillId="0" borderId="35" xfId="0" applyBorder="1"/>
    <xf numFmtId="0" fontId="0" fillId="0" borderId="0" xfId="0" applyBorder="1" applyAlignment="1">
      <alignment horizontal="left"/>
    </xf>
    <xf numFmtId="0" fontId="0" fillId="0" borderId="0" xfId="0" applyBorder="1"/>
    <xf numFmtId="166" fontId="5" fillId="0" borderId="30" xfId="0" applyNumberFormat="1" applyFont="1" applyFill="1" applyBorder="1" applyAlignment="1">
      <alignment horizontal="right" wrapText="1"/>
    </xf>
    <xf numFmtId="0" fontId="0" fillId="0" borderId="35" xfId="0" applyBorder="1" applyAlignment="1">
      <alignment horizontal="left"/>
    </xf>
    <xf numFmtId="0" fontId="6" fillId="0" borderId="35" xfId="0" applyFont="1" applyBorder="1" applyAlignment="1">
      <alignment vertical="top" wrapText="1"/>
    </xf>
    <xf numFmtId="3" fontId="5" fillId="0" borderId="4" xfId="0" applyNumberFormat="1" applyFont="1" applyFill="1" applyBorder="1" applyAlignment="1">
      <alignment horizontal="right" wrapText="1"/>
    </xf>
    <xf numFmtId="0" fontId="5" fillId="0" borderId="36" xfId="4" applyFont="1" applyFill="1" applyBorder="1" applyAlignment="1">
      <alignment horizontal="left" vertical="top"/>
    </xf>
    <xf numFmtId="0" fontId="5" fillId="0" borderId="0" xfId="4" applyFont="1" applyFill="1" applyBorder="1" applyAlignment="1">
      <alignment horizontal="left" vertical="top" wrapText="1"/>
    </xf>
    <xf numFmtId="0" fontId="5" fillId="0" borderId="19" xfId="4" applyFont="1" applyFill="1" applyBorder="1" applyAlignment="1">
      <alignment horizontal="left" vertical="top" wrapText="1"/>
    </xf>
    <xf numFmtId="3" fontId="6" fillId="0" borderId="27" xfId="4" applyNumberFormat="1" applyFont="1" applyFill="1" applyBorder="1" applyAlignment="1">
      <alignment horizontal="right"/>
    </xf>
    <xf numFmtId="3" fontId="6" fillId="0" borderId="24" xfId="4" applyNumberFormat="1" applyFont="1" applyFill="1" applyBorder="1" applyAlignment="1">
      <alignment horizontal="right"/>
    </xf>
    <xf numFmtId="3" fontId="6" fillId="0" borderId="6" xfId="4" applyNumberFormat="1" applyFont="1" applyFill="1" applyBorder="1" applyAlignment="1">
      <alignment horizontal="right"/>
    </xf>
    <xf numFmtId="3" fontId="6" fillId="0" borderId="22" xfId="4" applyNumberFormat="1" applyFont="1" applyFill="1" applyBorder="1" applyAlignment="1">
      <alignment horizontal="right"/>
    </xf>
    <xf numFmtId="2" fontId="6" fillId="0" borderId="25" xfId="4" applyNumberFormat="1" applyFont="1" applyFill="1" applyBorder="1" applyAlignment="1">
      <alignment horizontal="right"/>
    </xf>
    <xf numFmtId="165" fontId="6" fillId="0" borderId="25" xfId="4" applyNumberFormat="1" applyFont="1" applyFill="1" applyBorder="1" applyAlignment="1">
      <alignment horizontal="right"/>
    </xf>
    <xf numFmtId="3" fontId="6" fillId="0" borderId="22" xfId="4" applyNumberFormat="1" applyFont="1" applyFill="1" applyBorder="1" applyAlignment="1">
      <alignment horizontal="right" wrapText="1"/>
    </xf>
    <xf numFmtId="166" fontId="5" fillId="0" borderId="14" xfId="0" applyNumberFormat="1" applyFont="1" applyFill="1" applyBorder="1" applyAlignment="1">
      <alignment horizontal="right" wrapText="1"/>
    </xf>
    <xf numFmtId="165" fontId="5" fillId="0" borderId="33" xfId="4" applyNumberFormat="1" applyFont="1" applyFill="1" applyBorder="1" applyAlignment="1">
      <alignment horizontal="right" wrapText="1"/>
    </xf>
    <xf numFmtId="165" fontId="6" fillId="0" borderId="7" xfId="4" applyNumberFormat="1" applyFont="1" applyFill="1" applyBorder="1" applyAlignment="1">
      <alignment horizontal="right"/>
    </xf>
    <xf numFmtId="3" fontId="6" fillId="0" borderId="31" xfId="4" applyNumberFormat="1" applyFont="1" applyFill="1" applyBorder="1" applyAlignment="1">
      <alignment horizontal="right"/>
    </xf>
    <xf numFmtId="3" fontId="6" fillId="0" borderId="10" xfId="4" applyNumberFormat="1" applyFont="1" applyFill="1" applyBorder="1" applyAlignment="1">
      <alignment horizontal="right"/>
    </xf>
    <xf numFmtId="165" fontId="6" fillId="0" borderId="12" xfId="4" applyNumberFormat="1" applyFont="1" applyFill="1" applyBorder="1" applyAlignment="1">
      <alignment horizontal="right"/>
    </xf>
    <xf numFmtId="3" fontId="6" fillId="0" borderId="15" xfId="4" applyNumberFormat="1" applyFont="1" applyFill="1" applyBorder="1" applyAlignment="1">
      <alignment horizontal="right"/>
    </xf>
    <xf numFmtId="3" fontId="6" fillId="0" borderId="13" xfId="4" applyNumberFormat="1" applyFont="1" applyFill="1" applyBorder="1" applyAlignment="1">
      <alignment horizontal="right"/>
    </xf>
    <xf numFmtId="0" fontId="6" fillId="0" borderId="0" xfId="0" applyFont="1" applyAlignment="1">
      <alignment vertical="top" wrapText="1"/>
    </xf>
    <xf numFmtId="0" fontId="6" fillId="0" borderId="0" xfId="0" applyFont="1" applyAlignment="1">
      <alignment vertical="top"/>
    </xf>
    <xf numFmtId="10" fontId="5" fillId="0" borderId="18" xfId="4" applyNumberFormat="1" applyFont="1" applyFill="1" applyBorder="1" applyAlignment="1">
      <alignment horizontal="right" wrapText="1"/>
    </xf>
    <xf numFmtId="10" fontId="5" fillId="0" borderId="20" xfId="4" applyNumberFormat="1" applyFont="1" applyFill="1" applyBorder="1" applyAlignment="1">
      <alignment horizontal="right" wrapText="1"/>
    </xf>
    <xf numFmtId="0" fontId="0" fillId="0" borderId="0" xfId="0"/>
    <xf numFmtId="0" fontId="5" fillId="0" borderId="39" xfId="4" applyFont="1" applyFill="1" applyBorder="1" applyAlignment="1">
      <alignment horizontal="left" vertical="top" wrapText="1"/>
    </xf>
    <xf numFmtId="0" fontId="5" fillId="0" borderId="42" xfId="4" applyFont="1" applyFill="1" applyBorder="1" applyAlignment="1">
      <alignment horizontal="left" vertical="top" wrapText="1"/>
    </xf>
    <xf numFmtId="0" fontId="5" fillId="0" borderId="40" xfId="0" applyFont="1" applyBorder="1"/>
    <xf numFmtId="0" fontId="5" fillId="0" borderId="41" xfId="0" applyFont="1" applyBorder="1"/>
    <xf numFmtId="0" fontId="5" fillId="0" borderId="34" xfId="0" applyFont="1" applyBorder="1"/>
    <xf numFmtId="10" fontId="6" fillId="0" borderId="7" xfId="0" applyNumberFormat="1" applyFont="1" applyFill="1" applyBorder="1" applyAlignment="1">
      <alignment horizontal="right"/>
    </xf>
    <xf numFmtId="3" fontId="6" fillId="0" borderId="6" xfId="0" applyNumberFormat="1" applyFont="1" applyFill="1" applyBorder="1" applyAlignment="1">
      <alignment horizontal="right"/>
    </xf>
    <xf numFmtId="3" fontId="6" fillId="0" borderId="6" xfId="0" applyNumberFormat="1" applyFont="1" applyFill="1" applyBorder="1"/>
    <xf numFmtId="10" fontId="6" fillId="0" borderId="7" xfId="0" applyNumberFormat="1" applyFont="1" applyFill="1" applyBorder="1"/>
    <xf numFmtId="10" fontId="6" fillId="0" borderId="17" xfId="0" applyNumberFormat="1" applyFont="1" applyFill="1" applyBorder="1"/>
    <xf numFmtId="3" fontId="6" fillId="0" borderId="22" xfId="0" applyNumberFormat="1" applyFont="1" applyFill="1" applyBorder="1"/>
    <xf numFmtId="3" fontId="6" fillId="0" borderId="43" xfId="4" applyNumberFormat="1" applyFont="1" applyFill="1" applyBorder="1" applyAlignment="1">
      <alignment horizontal="right"/>
    </xf>
    <xf numFmtId="3" fontId="6" fillId="0" borderId="4" xfId="4" applyNumberFormat="1" applyFont="1" applyFill="1" applyBorder="1" applyAlignment="1">
      <alignment horizontal="right"/>
    </xf>
    <xf numFmtId="3" fontId="6" fillId="0" borderId="23" xfId="4" applyNumberFormat="1" applyFont="1" applyFill="1" applyBorder="1" applyAlignment="1">
      <alignment horizontal="right"/>
    </xf>
    <xf numFmtId="3" fontId="6" fillId="0" borderId="38" xfId="4" applyNumberFormat="1" applyFont="1" applyFill="1" applyBorder="1" applyAlignment="1">
      <alignment horizontal="right"/>
    </xf>
    <xf numFmtId="0" fontId="0" fillId="0" borderId="0" xfId="0" applyFill="1" applyBorder="1" applyAlignment="1">
      <alignment horizontal="right"/>
    </xf>
    <xf numFmtId="165" fontId="0" fillId="0" borderId="0" xfId="26" applyNumberFormat="1" applyFont="1" applyBorder="1" applyAlignment="1">
      <alignment horizontal="right"/>
    </xf>
    <xf numFmtId="3" fontId="6" fillId="0" borderId="4" xfId="0" applyNumberFormat="1" applyFont="1" applyFill="1" applyBorder="1"/>
    <xf numFmtId="3" fontId="6" fillId="0" borderId="23" xfId="0" applyNumberFormat="1" applyFont="1" applyFill="1" applyBorder="1"/>
    <xf numFmtId="0" fontId="6" fillId="0" borderId="27" xfId="0" applyFont="1" applyFill="1" applyBorder="1" applyAlignment="1">
      <alignment horizontal="right"/>
    </xf>
    <xf numFmtId="0" fontId="6" fillId="0" borderId="24" xfId="0" applyFont="1" applyFill="1" applyBorder="1" applyAlignment="1">
      <alignment horizontal="right"/>
    </xf>
    <xf numFmtId="0" fontId="6" fillId="0" borderId="6" xfId="0" applyFont="1" applyFill="1" applyBorder="1" applyAlignment="1">
      <alignment horizontal="right"/>
    </xf>
    <xf numFmtId="0" fontId="6" fillId="0" borderId="2" xfId="0" applyFont="1" applyFill="1" applyBorder="1" applyAlignment="1">
      <alignment horizontal="right"/>
    </xf>
    <xf numFmtId="0" fontId="6" fillId="0" borderId="7" xfId="0" applyFont="1" applyFill="1" applyBorder="1" applyAlignment="1">
      <alignment horizontal="right"/>
    </xf>
    <xf numFmtId="0" fontId="6" fillId="0" borderId="15" xfId="0" applyFont="1" applyFill="1" applyBorder="1" applyAlignment="1">
      <alignment horizontal="right"/>
    </xf>
    <xf numFmtId="0" fontId="6" fillId="0" borderId="13" xfId="0" applyFont="1" applyFill="1" applyBorder="1" applyAlignment="1">
      <alignment horizontal="right"/>
    </xf>
    <xf numFmtId="0" fontId="0" fillId="0" borderId="0" xfId="0" applyFill="1"/>
    <xf numFmtId="0" fontId="5" fillId="0" borderId="41" xfId="4" applyFont="1" applyFill="1" applyBorder="1" applyAlignment="1">
      <alignment horizontal="left" vertical="top" wrapText="1"/>
    </xf>
    <xf numFmtId="166" fontId="5" fillId="0" borderId="18" xfId="0" applyNumberFormat="1" applyFont="1" applyFill="1" applyBorder="1" applyAlignment="1">
      <alignment horizontal="right" wrapText="1"/>
    </xf>
    <xf numFmtId="0" fontId="5" fillId="0" borderId="18" xfId="4" applyFont="1" applyFill="1" applyBorder="1" applyAlignment="1">
      <alignment horizontal="left" vertical="top" wrapText="1"/>
    </xf>
    <xf numFmtId="0" fontId="5" fillId="0" borderId="30" xfId="4" applyFont="1" applyFill="1" applyBorder="1" applyAlignment="1">
      <alignment horizontal="left" vertical="top" wrapText="1"/>
    </xf>
    <xf numFmtId="0" fontId="5" fillId="0" borderId="20" xfId="4" applyFont="1" applyFill="1" applyBorder="1" applyAlignment="1">
      <alignment horizontal="left" vertical="top" wrapText="1"/>
    </xf>
    <xf numFmtId="0" fontId="5" fillId="0" borderId="28" xfId="4" applyFont="1" applyFill="1" applyBorder="1" applyAlignment="1">
      <alignment horizontal="left" vertical="top" wrapText="1"/>
    </xf>
    <xf numFmtId="165" fontId="5" fillId="0" borderId="18" xfId="0" applyNumberFormat="1" applyFont="1" applyFill="1" applyBorder="1" applyAlignment="1">
      <alignment horizontal="right" wrapText="1"/>
    </xf>
    <xf numFmtId="0" fontId="5" fillId="0" borderId="1" xfId="4" applyFont="1" applyFill="1" applyBorder="1" applyAlignment="1">
      <alignment horizontal="left" vertical="top" wrapText="1"/>
    </xf>
    <xf numFmtId="165" fontId="5" fillId="0" borderId="19" xfId="0" applyNumberFormat="1" applyFont="1" applyFill="1" applyBorder="1" applyAlignment="1">
      <alignment horizontal="right" wrapText="1"/>
    </xf>
    <xf numFmtId="165" fontId="5" fillId="0" borderId="33" xfId="0" applyNumberFormat="1" applyFont="1" applyFill="1" applyBorder="1" applyAlignment="1">
      <alignment horizontal="right" wrapText="1"/>
    </xf>
    <xf numFmtId="0" fontId="5" fillId="0" borderId="16" xfId="4" applyFont="1" applyFill="1" applyBorder="1" applyAlignment="1">
      <alignment horizontal="left" vertical="top" wrapText="1"/>
    </xf>
    <xf numFmtId="165" fontId="5" fillId="0" borderId="30" xfId="0" applyNumberFormat="1" applyFont="1" applyFill="1" applyBorder="1" applyAlignment="1">
      <alignment horizontal="right" wrapText="1"/>
    </xf>
    <xf numFmtId="0" fontId="5" fillId="0" borderId="24" xfId="0" applyFont="1" applyFill="1" applyBorder="1" applyAlignment="1">
      <alignment horizontal="left" vertical="top"/>
    </xf>
    <xf numFmtId="0" fontId="5" fillId="0" borderId="28" xfId="0" applyFont="1" applyFill="1" applyBorder="1" applyAlignment="1">
      <alignment horizontal="left" vertical="top" wrapText="1"/>
    </xf>
    <xf numFmtId="0" fontId="5" fillId="0" borderId="2" xfId="0" applyFont="1" applyFill="1" applyBorder="1" applyAlignment="1">
      <alignment horizontal="left" vertical="top"/>
    </xf>
    <xf numFmtId="0" fontId="5" fillId="0" borderId="1" xfId="0" applyFont="1" applyFill="1" applyBorder="1" applyAlignment="1">
      <alignment horizontal="left" vertical="top" wrapText="1"/>
    </xf>
    <xf numFmtId="0" fontId="5" fillId="0" borderId="8" xfId="0" applyFont="1" applyFill="1" applyBorder="1" applyAlignment="1">
      <alignment horizontal="left" vertical="top"/>
    </xf>
    <xf numFmtId="0" fontId="5" fillId="0" borderId="16" xfId="0" applyFont="1" applyFill="1" applyBorder="1" applyAlignment="1">
      <alignment horizontal="left" vertical="top" wrapText="1"/>
    </xf>
    <xf numFmtId="0" fontId="5" fillId="0" borderId="24"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13" xfId="0" applyFont="1" applyFill="1" applyBorder="1" applyAlignment="1">
      <alignment horizontal="left" vertical="top"/>
    </xf>
    <xf numFmtId="0" fontId="5" fillId="0" borderId="13" xfId="0" applyFont="1" applyFill="1" applyBorder="1" applyAlignment="1">
      <alignment horizontal="left" vertical="top" wrapText="1"/>
    </xf>
    <xf numFmtId="0" fontId="5" fillId="0" borderId="10" xfId="0" applyFont="1" applyFill="1" applyBorder="1" applyAlignment="1">
      <alignment horizontal="left" vertical="top"/>
    </xf>
    <xf numFmtId="0" fontId="5" fillId="0" borderId="11" xfId="0" applyFont="1" applyFill="1" applyBorder="1" applyAlignment="1">
      <alignment horizontal="left" vertical="top" wrapText="1"/>
    </xf>
    <xf numFmtId="164" fontId="5" fillId="0" borderId="18" xfId="0" applyNumberFormat="1" applyFont="1" applyFill="1" applyBorder="1" applyAlignment="1">
      <alignment horizontal="right" wrapText="1"/>
    </xf>
    <xf numFmtId="164" fontId="5" fillId="0" borderId="19" xfId="0" applyNumberFormat="1" applyFont="1" applyFill="1" applyBorder="1" applyAlignment="1">
      <alignment horizontal="right" wrapText="1"/>
    </xf>
    <xf numFmtId="164" fontId="5" fillId="0" borderId="30" xfId="0" applyNumberFormat="1" applyFont="1" applyFill="1" applyBorder="1" applyAlignment="1">
      <alignment horizontal="right" wrapText="1"/>
    </xf>
    <xf numFmtId="0" fontId="5" fillId="0" borderId="9" xfId="0" applyFont="1" applyFill="1" applyBorder="1" applyAlignment="1">
      <alignment horizontal="left" vertical="top" wrapText="1"/>
    </xf>
    <xf numFmtId="164" fontId="5" fillId="0" borderId="20" xfId="0" applyNumberFormat="1" applyFont="1" applyFill="1" applyBorder="1" applyAlignment="1">
      <alignment horizontal="right" wrapText="1"/>
    </xf>
    <xf numFmtId="0" fontId="5" fillId="0" borderId="25" xfId="0" applyFont="1" applyFill="1" applyBorder="1" applyAlignment="1">
      <alignment horizontal="left" vertical="top" wrapText="1"/>
    </xf>
    <xf numFmtId="3" fontId="5" fillId="0" borderId="18" xfId="0" applyNumberFormat="1" applyFont="1" applyFill="1" applyBorder="1" applyAlignment="1">
      <alignment horizontal="right" wrapText="1"/>
    </xf>
    <xf numFmtId="3" fontId="5" fillId="0" borderId="19" xfId="0" applyNumberFormat="1" applyFont="1" applyFill="1" applyBorder="1" applyAlignment="1">
      <alignment horizontal="right" wrapText="1"/>
    </xf>
    <xf numFmtId="3" fontId="5" fillId="0" borderId="30" xfId="0" applyNumberFormat="1" applyFont="1" applyFill="1" applyBorder="1" applyAlignment="1">
      <alignment horizontal="right" wrapText="1"/>
    </xf>
    <xf numFmtId="0" fontId="5" fillId="0" borderId="24" xfId="0" applyFont="1" applyFill="1" applyBorder="1" applyAlignment="1">
      <alignment horizontal="left" vertical="center"/>
    </xf>
    <xf numFmtId="0" fontId="5" fillId="0" borderId="24" xfId="0" applyFont="1" applyFill="1" applyBorder="1" applyAlignment="1">
      <alignment horizontal="left" vertical="center" wrapText="1"/>
    </xf>
    <xf numFmtId="0" fontId="5" fillId="0" borderId="25" xfId="0" applyFont="1" applyFill="1" applyBorder="1" applyAlignment="1">
      <alignment horizontal="left" vertical="center" wrapText="1"/>
    </xf>
    <xf numFmtId="165" fontId="5" fillId="0" borderId="25" xfId="0" applyNumberFormat="1" applyFont="1" applyFill="1" applyBorder="1" applyAlignment="1">
      <alignment horizontal="right" wrapText="1"/>
    </xf>
    <xf numFmtId="0" fontId="5" fillId="0" borderId="2" xfId="0" applyFont="1" applyFill="1" applyBorder="1" applyAlignment="1">
      <alignment horizontal="left" vertical="center"/>
    </xf>
    <xf numFmtId="0" fontId="5" fillId="0" borderId="2" xfId="0" applyFont="1" applyFill="1" applyBorder="1" applyAlignment="1">
      <alignment horizontal="left" vertical="center" wrapText="1"/>
    </xf>
    <xf numFmtId="0" fontId="5" fillId="0" borderId="7" xfId="0" applyFont="1" applyFill="1" applyBorder="1" applyAlignment="1">
      <alignment horizontal="left" vertical="center" wrapText="1"/>
    </xf>
    <xf numFmtId="3" fontId="5" fillId="0" borderId="2" xfId="0" applyNumberFormat="1" applyFont="1" applyFill="1" applyBorder="1" applyAlignment="1">
      <alignment horizontal="right" wrapText="1"/>
    </xf>
    <xf numFmtId="165" fontId="5" fillId="0" borderId="7" xfId="0" applyNumberFormat="1" applyFont="1" applyFill="1" applyBorder="1" applyAlignment="1">
      <alignment horizontal="right" wrapText="1"/>
    </xf>
    <xf numFmtId="165" fontId="5" fillId="0" borderId="12" xfId="0" applyNumberFormat="1" applyFont="1" applyFill="1" applyBorder="1" applyAlignment="1">
      <alignment horizontal="right" wrapText="1"/>
    </xf>
    <xf numFmtId="0" fontId="5" fillId="0" borderId="8" xfId="4" applyFont="1" applyFill="1" applyBorder="1" applyAlignment="1">
      <alignment horizontal="left" vertical="center"/>
    </xf>
    <xf numFmtId="0" fontId="5" fillId="0" borderId="16" xfId="4" applyFont="1" applyFill="1" applyBorder="1" applyAlignment="1">
      <alignment horizontal="left" vertical="center" wrapText="1"/>
    </xf>
    <xf numFmtId="0" fontId="5" fillId="0" borderId="17" xfId="4" applyFont="1" applyFill="1" applyBorder="1" applyAlignment="1">
      <alignment horizontal="left" vertical="center" wrapText="1"/>
    </xf>
    <xf numFmtId="165" fontId="5" fillId="0" borderId="2" xfId="0" applyNumberFormat="1" applyFont="1" applyFill="1" applyBorder="1" applyAlignment="1">
      <alignment horizontal="right" wrapText="1"/>
    </xf>
    <xf numFmtId="165" fontId="5" fillId="0" borderId="17" xfId="0" applyNumberFormat="1" applyFont="1" applyFill="1" applyBorder="1" applyAlignment="1">
      <alignment horizontal="right" wrapText="1"/>
    </xf>
    <xf numFmtId="0" fontId="5" fillId="0" borderId="8" xfId="0" applyFont="1" applyFill="1" applyBorder="1" applyAlignment="1">
      <alignment horizontal="left" vertical="center"/>
    </xf>
    <xf numFmtId="0" fontId="5" fillId="0" borderId="8" xfId="0" applyFont="1" applyFill="1" applyBorder="1" applyAlignment="1">
      <alignment horizontal="left" vertical="center" wrapText="1"/>
    </xf>
    <xf numFmtId="0" fontId="5" fillId="0" borderId="17" xfId="0" applyFont="1" applyFill="1" applyBorder="1" applyAlignment="1">
      <alignment horizontal="left" vertical="center" wrapText="1"/>
    </xf>
    <xf numFmtId="165" fontId="5" fillId="0" borderId="14" xfId="0" applyNumberFormat="1" applyFont="1" applyFill="1" applyBorder="1" applyAlignment="1">
      <alignment horizontal="right" wrapText="1"/>
    </xf>
    <xf numFmtId="165" fontId="5" fillId="0" borderId="13" xfId="0" applyNumberFormat="1" applyFont="1" applyFill="1" applyBorder="1" applyAlignment="1">
      <alignment horizontal="right" wrapText="1"/>
    </xf>
    <xf numFmtId="0" fontId="5" fillId="0" borderId="28" xfId="0" applyFont="1" applyFill="1" applyBorder="1" applyAlignment="1">
      <alignment horizontal="left" vertical="center" wrapText="1"/>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 xfId="4" applyFont="1" applyFill="1" applyBorder="1" applyAlignment="1">
      <alignment horizontal="left" vertical="center"/>
    </xf>
    <xf numFmtId="0" fontId="5" fillId="0" borderId="2" xfId="4" applyFont="1" applyFill="1" applyBorder="1" applyAlignment="1">
      <alignment horizontal="left" vertical="center" wrapText="1"/>
    </xf>
    <xf numFmtId="0" fontId="5" fillId="0" borderId="16" xfId="0" applyFont="1" applyFill="1" applyBorder="1" applyAlignment="1">
      <alignment horizontal="left" vertical="center" wrapText="1"/>
    </xf>
    <xf numFmtId="164" fontId="5" fillId="0" borderId="25" xfId="0" applyNumberFormat="1" applyFont="1" applyFill="1" applyBorder="1" applyAlignment="1">
      <alignment horizontal="right" wrapText="1"/>
    </xf>
    <xf numFmtId="164" fontId="5" fillId="0" borderId="7" xfId="0" applyNumberFormat="1" applyFont="1" applyFill="1" applyBorder="1" applyAlignment="1">
      <alignment horizontal="right" wrapText="1"/>
    </xf>
    <xf numFmtId="164" fontId="5" fillId="0" borderId="2" xfId="0" applyNumberFormat="1" applyFont="1" applyFill="1" applyBorder="1" applyAlignment="1">
      <alignment horizontal="right" wrapText="1"/>
    </xf>
    <xf numFmtId="164" fontId="5" fillId="0" borderId="17" xfId="0" applyNumberFormat="1" applyFont="1" applyFill="1" applyBorder="1" applyAlignment="1">
      <alignment horizontal="right" wrapText="1"/>
    </xf>
    <xf numFmtId="165" fontId="8" fillId="0" borderId="24" xfId="28" applyNumberFormat="1" applyFont="1" applyFill="1" applyBorder="1"/>
    <xf numFmtId="3" fontId="8" fillId="0" borderId="6" xfId="0" applyNumberFormat="1" applyFont="1" applyFill="1" applyBorder="1" applyAlignment="1">
      <alignment horizontal="right" wrapText="1"/>
    </xf>
    <xf numFmtId="3" fontId="8" fillId="0" borderId="2" xfId="0" applyNumberFormat="1" applyFont="1" applyFill="1" applyBorder="1" applyAlignment="1">
      <alignment horizontal="right" wrapText="1"/>
    </xf>
    <xf numFmtId="165" fontId="8" fillId="0" borderId="7" xfId="0" applyNumberFormat="1" applyFont="1" applyFill="1" applyBorder="1" applyAlignment="1">
      <alignment horizontal="right" wrapText="1"/>
    </xf>
    <xf numFmtId="165" fontId="8" fillId="0" borderId="2" xfId="0" applyNumberFormat="1" applyFont="1" applyFill="1" applyBorder="1" applyAlignment="1">
      <alignment horizontal="right" wrapText="1"/>
    </xf>
    <xf numFmtId="0" fontId="5" fillId="0" borderId="13" xfId="4" applyFont="1" applyFill="1" applyBorder="1" applyAlignment="1">
      <alignment horizontal="left" vertical="center"/>
    </xf>
    <xf numFmtId="0" fontId="5" fillId="0" borderId="9" xfId="4" applyFont="1" applyFill="1" applyBorder="1" applyAlignment="1">
      <alignment horizontal="left" vertical="center" wrapText="1"/>
    </xf>
    <xf numFmtId="0" fontId="5" fillId="0" borderId="14" xfId="4" applyFont="1" applyFill="1" applyBorder="1" applyAlignment="1">
      <alignment horizontal="left" vertical="center" wrapText="1"/>
    </xf>
    <xf numFmtId="0" fontId="5" fillId="0" borderId="45" xfId="4" applyFont="1" applyFill="1" applyBorder="1" applyAlignment="1">
      <alignment horizontal="left" vertical="top" wrapText="1"/>
    </xf>
    <xf numFmtId="0" fontId="5" fillId="0" borderId="35" xfId="4" applyFont="1" applyFill="1" applyBorder="1" applyAlignment="1">
      <alignment horizontal="left" vertical="top" wrapText="1"/>
    </xf>
    <xf numFmtId="49" fontId="5" fillId="0" borderId="24" xfId="4" applyNumberFormat="1" applyFont="1" applyFill="1" applyBorder="1" applyAlignment="1">
      <alignment horizontal="left" vertical="top"/>
    </xf>
    <xf numFmtId="49" fontId="5" fillId="0" borderId="2" xfId="4" applyNumberFormat="1" applyFont="1" applyFill="1" applyBorder="1" applyAlignment="1">
      <alignment horizontal="left" vertical="top"/>
    </xf>
    <xf numFmtId="49" fontId="5" fillId="0" borderId="8" xfId="4" applyNumberFormat="1" applyFont="1" applyFill="1" applyBorder="1" applyAlignment="1">
      <alignment horizontal="left" vertical="top"/>
    </xf>
    <xf numFmtId="49" fontId="5" fillId="0" borderId="13" xfId="4" applyNumberFormat="1" applyFont="1" applyFill="1" applyBorder="1" applyAlignment="1">
      <alignment horizontal="left" vertical="top"/>
    </xf>
    <xf numFmtId="49" fontId="0" fillId="0" borderId="0" xfId="0" applyNumberFormat="1"/>
    <xf numFmtId="49" fontId="5" fillId="0" borderId="24" xfId="4" quotePrefix="1" applyNumberFormat="1" applyFont="1" applyFill="1" applyBorder="1" applyAlignment="1">
      <alignment horizontal="left" vertical="top"/>
    </xf>
    <xf numFmtId="0" fontId="5" fillId="0" borderId="36" xfId="0" applyFont="1" applyFill="1" applyBorder="1" applyAlignment="1">
      <alignment horizontal="left" vertical="center"/>
    </xf>
    <xf numFmtId="0" fontId="5" fillId="0" borderId="46" xfId="0" applyFont="1" applyFill="1" applyBorder="1" applyAlignment="1">
      <alignment horizontal="left" vertical="center" wrapText="1"/>
    </xf>
    <xf numFmtId="3" fontId="5" fillId="0" borderId="25" xfId="0" applyNumberFormat="1" applyFont="1" applyFill="1" applyBorder="1" applyAlignment="1">
      <alignment horizontal="right" wrapText="1"/>
    </xf>
    <xf numFmtId="3" fontId="5" fillId="0" borderId="12" xfId="0" applyNumberFormat="1" applyFont="1" applyFill="1" applyBorder="1" applyAlignment="1">
      <alignment horizontal="right" wrapText="1"/>
    </xf>
    <xf numFmtId="3" fontId="5" fillId="0" borderId="17" xfId="0" applyNumberFormat="1" applyFont="1" applyFill="1" applyBorder="1" applyAlignment="1">
      <alignment horizontal="right" wrapText="1"/>
    </xf>
    <xf numFmtId="3" fontId="5" fillId="0" borderId="14" xfId="0" applyNumberFormat="1" applyFont="1" applyFill="1" applyBorder="1" applyAlignment="1">
      <alignment horizontal="right" wrapText="1"/>
    </xf>
    <xf numFmtId="3" fontId="5" fillId="0" borderId="38" xfId="0" applyNumberFormat="1" applyFont="1" applyFill="1" applyBorder="1" applyAlignment="1">
      <alignment horizontal="right" wrapText="1"/>
    </xf>
    <xf numFmtId="0" fontId="5" fillId="0" borderId="13" xfId="4" applyFont="1" applyFill="1" applyBorder="1" applyAlignment="1">
      <alignment horizontal="left" vertical="center" wrapText="1"/>
    </xf>
    <xf numFmtId="3" fontId="5" fillId="0" borderId="27" xfId="4" applyNumberFormat="1" applyFont="1" applyFill="1" applyBorder="1" applyAlignment="1">
      <alignment horizontal="right" wrapText="1"/>
    </xf>
    <xf numFmtId="3" fontId="5" fillId="0" borderId="24" xfId="4" applyNumberFormat="1" applyFont="1" applyFill="1" applyBorder="1" applyAlignment="1">
      <alignment horizontal="right" wrapText="1"/>
    </xf>
    <xf numFmtId="165" fontId="5" fillId="0" borderId="25" xfId="4" applyNumberFormat="1" applyFont="1" applyFill="1" applyBorder="1" applyAlignment="1">
      <alignment horizontal="right" wrapText="1"/>
    </xf>
    <xf numFmtId="3" fontId="5" fillId="0" borderId="6" xfId="4" applyNumberFormat="1" applyFont="1" applyFill="1" applyBorder="1" applyAlignment="1">
      <alignment horizontal="right" wrapText="1"/>
    </xf>
    <xf numFmtId="3" fontId="5" fillId="0" borderId="2" xfId="4" applyNumberFormat="1" applyFont="1" applyFill="1" applyBorder="1" applyAlignment="1">
      <alignment horizontal="right" wrapText="1"/>
    </xf>
    <xf numFmtId="165" fontId="5" fillId="0" borderId="7" xfId="4" applyNumberFormat="1" applyFont="1" applyFill="1" applyBorder="1" applyAlignment="1">
      <alignment horizontal="right" wrapText="1"/>
    </xf>
    <xf numFmtId="3" fontId="5" fillId="0" borderId="15" xfId="4" applyNumberFormat="1" applyFont="1" applyFill="1" applyBorder="1" applyAlignment="1">
      <alignment horizontal="right" wrapText="1"/>
    </xf>
    <xf numFmtId="3" fontId="5" fillId="0" borderId="13" xfId="4" applyNumberFormat="1" applyFont="1" applyFill="1" applyBorder="1" applyAlignment="1">
      <alignment horizontal="right" wrapText="1"/>
    </xf>
    <xf numFmtId="165" fontId="5" fillId="0" borderId="14" xfId="4" applyNumberFormat="1" applyFont="1" applyFill="1" applyBorder="1" applyAlignment="1">
      <alignment horizontal="right" wrapText="1"/>
    </xf>
    <xf numFmtId="165" fontId="5" fillId="0" borderId="28" xfId="4" applyNumberFormat="1" applyFont="1" applyFill="1" applyBorder="1" applyAlignment="1">
      <alignment horizontal="right" wrapText="1"/>
    </xf>
    <xf numFmtId="165" fontId="5" fillId="0" borderId="1" xfId="4" applyNumberFormat="1" applyFont="1" applyFill="1" applyBorder="1" applyAlignment="1">
      <alignment horizontal="right" wrapText="1"/>
    </xf>
    <xf numFmtId="165" fontId="5" fillId="0" borderId="9" xfId="4" applyNumberFormat="1" applyFont="1" applyFill="1" applyBorder="1" applyAlignment="1">
      <alignment horizontal="right" wrapText="1"/>
    </xf>
    <xf numFmtId="3" fontId="5" fillId="0" borderId="43" xfId="4" applyNumberFormat="1" applyFont="1" applyFill="1" applyBorder="1" applyAlignment="1">
      <alignment horizontal="right" wrapText="1"/>
    </xf>
    <xf numFmtId="3" fontId="5" fillId="0" borderId="4" xfId="4" applyNumberFormat="1" applyFont="1" applyFill="1" applyBorder="1" applyAlignment="1">
      <alignment horizontal="right" wrapText="1"/>
    </xf>
    <xf numFmtId="3" fontId="5" fillId="0" borderId="38" xfId="4" applyNumberFormat="1" applyFont="1" applyFill="1" applyBorder="1" applyAlignment="1">
      <alignment horizontal="right" wrapText="1"/>
    </xf>
    <xf numFmtId="165" fontId="5" fillId="0" borderId="11" xfId="0" applyNumberFormat="1" applyFont="1" applyFill="1" applyBorder="1" applyAlignment="1">
      <alignment horizontal="right" wrapText="1"/>
    </xf>
    <xf numFmtId="165" fontId="5" fillId="0" borderId="1" xfId="0" applyNumberFormat="1" applyFont="1" applyFill="1" applyBorder="1" applyAlignment="1">
      <alignment horizontal="right" wrapText="1"/>
    </xf>
    <xf numFmtId="164" fontId="5" fillId="0" borderId="1" xfId="0" applyNumberFormat="1" applyFont="1" applyFill="1" applyBorder="1" applyAlignment="1">
      <alignment horizontal="right" wrapText="1"/>
    </xf>
    <xf numFmtId="166" fontId="5" fillId="0" borderId="7" xfId="0" applyNumberFormat="1" applyFont="1" applyFill="1" applyBorder="1" applyAlignment="1">
      <alignment horizontal="right" wrapText="1"/>
    </xf>
    <xf numFmtId="3" fontId="5" fillId="0" borderId="44" xfId="0" applyNumberFormat="1" applyFont="1" applyFill="1" applyBorder="1" applyAlignment="1">
      <alignment horizontal="right" wrapText="1"/>
    </xf>
    <xf numFmtId="3" fontId="5" fillId="0" borderId="37" xfId="0" applyNumberFormat="1" applyFont="1" applyFill="1" applyBorder="1" applyAlignment="1">
      <alignment horizontal="right" wrapText="1"/>
    </xf>
    <xf numFmtId="3" fontId="5" fillId="0" borderId="7" xfId="0" applyNumberFormat="1" applyFont="1" applyFill="1" applyBorder="1" applyAlignment="1">
      <alignment horizontal="right" wrapText="1"/>
    </xf>
    <xf numFmtId="3" fontId="5" fillId="0" borderId="42" xfId="0" applyNumberFormat="1" applyFont="1" applyFill="1" applyBorder="1" applyAlignment="1">
      <alignment horizontal="right" wrapText="1"/>
    </xf>
    <xf numFmtId="3" fontId="6" fillId="0" borderId="2" xfId="0" applyNumberFormat="1" applyFont="1" applyFill="1" applyBorder="1"/>
    <xf numFmtId="3" fontId="6" fillId="0" borderId="2" xfId="0" applyNumberFormat="1" applyFont="1" applyFill="1" applyBorder="1" applyAlignment="1">
      <alignment horizontal="right"/>
    </xf>
    <xf numFmtId="3" fontId="6" fillId="0" borderId="15" xfId="0" applyNumberFormat="1" applyFont="1" applyFill="1" applyBorder="1"/>
    <xf numFmtId="3" fontId="6" fillId="0" borderId="13" xfId="0" applyNumberFormat="1" applyFont="1" applyFill="1" applyBorder="1"/>
    <xf numFmtId="10" fontId="6" fillId="0" borderId="14" xfId="0" applyNumberFormat="1" applyFont="1" applyFill="1" applyBorder="1"/>
    <xf numFmtId="2" fontId="6" fillId="0" borderId="7" xfId="4" applyNumberFormat="1" applyFont="1" applyFill="1" applyBorder="1" applyAlignment="1">
      <alignment horizontal="right"/>
    </xf>
    <xf numFmtId="2" fontId="6" fillId="0" borderId="14" xfId="4" applyNumberFormat="1" applyFont="1" applyFill="1" applyBorder="1" applyAlignment="1">
      <alignment horizontal="right"/>
    </xf>
    <xf numFmtId="10" fontId="6" fillId="0" borderId="12" xfId="0" applyNumberFormat="1" applyFont="1" applyFill="1" applyBorder="1"/>
    <xf numFmtId="3" fontId="6" fillId="0" borderId="22" xfId="0" applyNumberFormat="1" applyFont="1" applyFill="1" applyBorder="1" applyAlignment="1">
      <alignment horizontal="right"/>
    </xf>
    <xf numFmtId="3" fontId="6" fillId="0" borderId="8" xfId="0" applyNumberFormat="1" applyFont="1" applyFill="1" applyBorder="1" applyAlignment="1">
      <alignment horizontal="right"/>
    </xf>
    <xf numFmtId="10" fontId="6" fillId="0" borderId="17" xfId="0" applyNumberFormat="1" applyFont="1" applyFill="1" applyBorder="1" applyAlignment="1">
      <alignment horizontal="right"/>
    </xf>
    <xf numFmtId="165" fontId="5" fillId="0" borderId="47" xfId="0" applyNumberFormat="1" applyFont="1" applyFill="1" applyBorder="1" applyAlignment="1">
      <alignment horizontal="right" wrapText="1"/>
    </xf>
    <xf numFmtId="166" fontId="5" fillId="0" borderId="47" xfId="0" applyNumberFormat="1" applyFont="1" applyFill="1" applyBorder="1" applyAlignment="1">
      <alignment horizontal="right" wrapText="1"/>
    </xf>
    <xf numFmtId="3" fontId="6" fillId="0" borderId="4" xfId="0" applyNumberFormat="1" applyFont="1" applyFill="1" applyBorder="1" applyAlignment="1">
      <alignment horizontal="right"/>
    </xf>
    <xf numFmtId="3" fontId="6" fillId="0" borderId="31" xfId="0" applyNumberFormat="1" applyFont="1" applyFill="1" applyBorder="1"/>
    <xf numFmtId="3" fontId="6" fillId="0" borderId="44" xfId="0" applyNumberFormat="1" applyFont="1" applyFill="1" applyBorder="1"/>
    <xf numFmtId="3" fontId="6" fillId="0" borderId="10" xfId="0" applyNumberFormat="1" applyFont="1" applyFill="1" applyBorder="1"/>
    <xf numFmtId="0" fontId="0" fillId="0" borderId="51" xfId="0" applyBorder="1"/>
    <xf numFmtId="0" fontId="15" fillId="2" borderId="50" xfId="39" applyFill="1" applyBorder="1" applyAlignment="1"/>
    <xf numFmtId="0" fontId="7" fillId="0" borderId="50" xfId="0" applyFont="1" applyBorder="1" applyAlignment="1">
      <alignment horizontal="left" vertical="top" wrapText="1"/>
    </xf>
    <xf numFmtId="0" fontId="7" fillId="0" borderId="52" xfId="0" applyFont="1" applyBorder="1"/>
    <xf numFmtId="0" fontId="7" fillId="0" borderId="53" xfId="0" applyFont="1" applyBorder="1" applyAlignment="1">
      <alignment horizontal="left" vertical="top" wrapText="1"/>
    </xf>
    <xf numFmtId="0" fontId="0" fillId="0" borderId="54" xfId="0" applyBorder="1"/>
    <xf numFmtId="0" fontId="15" fillId="2" borderId="52" xfId="39" applyFill="1" applyBorder="1"/>
    <xf numFmtId="0" fontId="7" fillId="0" borderId="55" xfId="0" applyFont="1" applyBorder="1" applyAlignment="1">
      <alignment horizontal="left" vertical="top" wrapText="1"/>
    </xf>
    <xf numFmtId="0" fontId="7" fillId="0" borderId="56" xfId="0" applyFont="1" applyBorder="1" applyAlignment="1">
      <alignment horizontal="left" vertical="top" wrapText="1"/>
    </xf>
    <xf numFmtId="0" fontId="7" fillId="0" borderId="57" xfId="0" applyFont="1" applyBorder="1" applyAlignment="1">
      <alignment horizontal="left" vertical="top" wrapText="1"/>
    </xf>
    <xf numFmtId="0" fontId="15" fillId="2" borderId="53" xfId="39" applyFill="1" applyBorder="1"/>
    <xf numFmtId="0" fontId="0" fillId="0" borderId="58" xfId="0" applyBorder="1"/>
    <xf numFmtId="0" fontId="15" fillId="2" borderId="50" xfId="39" applyFill="1" applyBorder="1"/>
    <xf numFmtId="0" fontId="7" fillId="0" borderId="0" xfId="0" applyFont="1" applyBorder="1" applyAlignment="1">
      <alignment wrapText="1"/>
    </xf>
    <xf numFmtId="0" fontId="7" fillId="0" borderId="58" xfId="0" applyFont="1" applyBorder="1" applyAlignment="1">
      <alignment horizontal="left" vertical="top" wrapText="1"/>
    </xf>
    <xf numFmtId="0" fontId="7" fillId="0" borderId="0" xfId="0" applyFont="1" applyBorder="1" applyAlignment="1">
      <alignment horizontal="left" vertical="top" wrapText="1"/>
    </xf>
    <xf numFmtId="0" fontId="7" fillId="0" borderId="0" xfId="0" applyFont="1" applyFill="1" applyBorder="1" applyAlignment="1">
      <alignment horizontal="left" vertical="top" wrapText="1"/>
    </xf>
    <xf numFmtId="3" fontId="6" fillId="0" borderId="37" xfId="4" applyNumberFormat="1" applyFont="1" applyFill="1" applyBorder="1" applyAlignment="1">
      <alignment horizontal="right"/>
    </xf>
    <xf numFmtId="0" fontId="0" fillId="0" borderId="0" xfId="0" applyAlignment="1">
      <alignment vertical="center"/>
    </xf>
    <xf numFmtId="38" fontId="18" fillId="3" borderId="8" xfId="4" applyNumberFormat="1" applyFont="1" applyFill="1" applyBorder="1" applyAlignment="1">
      <alignment horizontal="center" wrapText="1"/>
    </xf>
    <xf numFmtId="38" fontId="18" fillId="3" borderId="16" xfId="4" applyNumberFormat="1" applyFont="1" applyFill="1" applyBorder="1" applyAlignment="1">
      <alignment horizontal="center" wrapText="1"/>
    </xf>
    <xf numFmtId="38" fontId="18" fillId="3" borderId="30" xfId="4" applyNumberFormat="1" applyFont="1" applyFill="1" applyBorder="1" applyAlignment="1">
      <alignment horizontal="center" wrapText="1"/>
    </xf>
    <xf numFmtId="0" fontId="6" fillId="0" borderId="0" xfId="0" applyFont="1" applyAlignment="1">
      <alignment vertical="center"/>
    </xf>
    <xf numFmtId="0" fontId="6" fillId="0" borderId="0" xfId="0" applyFont="1" applyAlignment="1">
      <alignment horizontal="left" vertical="center"/>
    </xf>
    <xf numFmtId="49" fontId="18" fillId="6" borderId="8" xfId="4" applyNumberFormat="1" applyFont="1" applyFill="1" applyBorder="1" applyAlignment="1">
      <alignment horizontal="center" wrapText="1"/>
    </xf>
    <xf numFmtId="38" fontId="18" fillId="6" borderId="16" xfId="4" applyNumberFormat="1" applyFont="1" applyFill="1" applyBorder="1" applyAlignment="1">
      <alignment horizontal="center" wrapText="1"/>
    </xf>
    <xf numFmtId="38" fontId="18" fillId="6" borderId="30" xfId="4" applyNumberFormat="1" applyFont="1" applyFill="1" applyBorder="1" applyAlignment="1">
      <alignment horizontal="center" wrapText="1"/>
    </xf>
    <xf numFmtId="38" fontId="18" fillId="6" borderId="22" xfId="4" applyNumberFormat="1" applyFont="1" applyFill="1" applyBorder="1" applyAlignment="1">
      <alignment horizontal="center" vertical="center" wrapText="1"/>
    </xf>
    <xf numFmtId="38" fontId="18" fillId="6" borderId="8" xfId="4" applyNumberFormat="1" applyFont="1" applyFill="1" applyBorder="1" applyAlignment="1">
      <alignment horizontal="center" vertical="center" wrapText="1"/>
    </xf>
    <xf numFmtId="38" fontId="18" fillId="6" borderId="17" xfId="4" applyNumberFormat="1" applyFont="1" applyFill="1" applyBorder="1" applyAlignment="1">
      <alignment horizontal="center" vertical="center" wrapText="1"/>
    </xf>
    <xf numFmtId="38" fontId="17" fillId="8" borderId="1" xfId="0" applyNumberFormat="1" applyFont="1" applyFill="1" applyBorder="1" applyAlignment="1">
      <alignment vertical="center"/>
    </xf>
    <xf numFmtId="38" fontId="17" fillId="8" borderId="5" xfId="0" applyNumberFormat="1" applyFont="1" applyFill="1" applyBorder="1" applyAlignment="1">
      <alignment vertical="center"/>
    </xf>
    <xf numFmtId="38" fontId="17" fillId="8" borderId="4" xfId="0" applyNumberFormat="1" applyFont="1" applyFill="1" applyBorder="1" applyAlignment="1">
      <alignment vertical="center"/>
    </xf>
    <xf numFmtId="38" fontId="18" fillId="7" borderId="2" xfId="4" applyNumberFormat="1" applyFont="1" applyFill="1" applyBorder="1" applyAlignment="1">
      <alignment horizontal="center" vertical="center" wrapText="1"/>
    </xf>
    <xf numFmtId="38" fontId="18" fillId="7" borderId="1" xfId="4" applyNumberFormat="1" applyFont="1" applyFill="1" applyBorder="1" applyAlignment="1">
      <alignment horizontal="center" vertical="center" wrapText="1"/>
    </xf>
    <xf numFmtId="38" fontId="18" fillId="7" borderId="19" xfId="4" applyNumberFormat="1" applyFont="1" applyFill="1" applyBorder="1" applyAlignment="1">
      <alignment horizontal="center" vertical="center" wrapText="1"/>
    </xf>
    <xf numFmtId="38" fontId="18" fillId="7" borderId="2" xfId="4" applyNumberFormat="1" applyFont="1" applyFill="1" applyBorder="1" applyAlignment="1">
      <alignment horizontal="center" wrapText="1"/>
    </xf>
    <xf numFmtId="38" fontId="18" fillId="7" borderId="1" xfId="4" applyNumberFormat="1" applyFont="1" applyFill="1" applyBorder="1" applyAlignment="1">
      <alignment horizontal="center" wrapText="1"/>
    </xf>
    <xf numFmtId="38" fontId="18" fillId="7" borderId="6" xfId="4" applyNumberFormat="1" applyFont="1" applyFill="1" applyBorder="1" applyAlignment="1">
      <alignment horizontal="center" wrapText="1"/>
    </xf>
    <xf numFmtId="38" fontId="18" fillId="7" borderId="4" xfId="4" applyNumberFormat="1" applyFont="1" applyFill="1" applyBorder="1" applyAlignment="1">
      <alignment horizontal="center" wrapText="1"/>
    </xf>
    <xf numFmtId="38" fontId="18" fillId="7" borderId="7" xfId="4" applyNumberFormat="1" applyFont="1" applyFill="1" applyBorder="1" applyAlignment="1">
      <alignment horizontal="center" wrapText="1"/>
    </xf>
    <xf numFmtId="0" fontId="19" fillId="8" borderId="1" xfId="4" applyFont="1" applyFill="1" applyBorder="1" applyAlignment="1">
      <alignment vertical="center"/>
    </xf>
    <xf numFmtId="0" fontId="19" fillId="8" borderId="5" xfId="4" applyFont="1" applyFill="1" applyBorder="1" applyAlignment="1">
      <alignment vertical="center"/>
    </xf>
    <xf numFmtId="0" fontId="19" fillId="8" borderId="4" xfId="4" applyFont="1" applyFill="1" applyBorder="1" applyAlignment="1">
      <alignment vertical="center"/>
    </xf>
    <xf numFmtId="38" fontId="18" fillId="3" borderId="15" xfId="4" applyNumberFormat="1" applyFont="1" applyFill="1" applyBorder="1" applyAlignment="1">
      <alignment horizontal="center" wrapText="1"/>
    </xf>
    <xf numFmtId="38" fontId="18" fillId="3" borderId="13" xfId="4" applyNumberFormat="1" applyFont="1" applyFill="1" applyBorder="1" applyAlignment="1">
      <alignment horizontal="center" wrapText="1"/>
    </xf>
    <xf numFmtId="38" fontId="18" fillId="3" borderId="14" xfId="4" applyNumberFormat="1" applyFont="1" applyFill="1" applyBorder="1" applyAlignment="1">
      <alignment horizontal="center" wrapText="1"/>
    </xf>
    <xf numFmtId="3" fontId="5" fillId="0" borderId="22" xfId="4" applyNumberFormat="1" applyFont="1" applyFill="1" applyBorder="1" applyAlignment="1">
      <alignment horizontal="right" wrapText="1"/>
    </xf>
    <xf numFmtId="3" fontId="5" fillId="0" borderId="8" xfId="4" applyNumberFormat="1" applyFont="1" applyFill="1" applyBorder="1" applyAlignment="1">
      <alignment horizontal="right" wrapText="1"/>
    </xf>
    <xf numFmtId="165" fontId="5" fillId="0" borderId="16" xfId="4" applyNumberFormat="1" applyFont="1" applyFill="1" applyBorder="1" applyAlignment="1">
      <alignment horizontal="right" wrapText="1"/>
    </xf>
    <xf numFmtId="165" fontId="5" fillId="0" borderId="17" xfId="4" applyNumberFormat="1" applyFont="1" applyFill="1" applyBorder="1" applyAlignment="1">
      <alignment horizontal="right" wrapText="1"/>
    </xf>
    <xf numFmtId="3" fontId="5" fillId="0" borderId="23" xfId="4" applyNumberFormat="1" applyFont="1" applyFill="1" applyBorder="1" applyAlignment="1">
      <alignment horizontal="right" wrapText="1"/>
    </xf>
    <xf numFmtId="0" fontId="19" fillId="4" borderId="1" xfId="4" applyFont="1" applyFill="1" applyBorder="1" applyAlignment="1">
      <alignment vertical="center"/>
    </xf>
    <xf numFmtId="0" fontId="19" fillId="4" borderId="5" xfId="4" applyFont="1" applyFill="1" applyBorder="1" applyAlignment="1">
      <alignment vertical="center"/>
    </xf>
    <xf numFmtId="0" fontId="19" fillId="4" borderId="4" xfId="4" applyFont="1" applyFill="1" applyBorder="1" applyAlignment="1">
      <alignment vertical="center"/>
    </xf>
    <xf numFmtId="0" fontId="19" fillId="5" borderId="1" xfId="4" applyFont="1" applyFill="1" applyBorder="1" applyAlignment="1">
      <alignment vertical="center"/>
    </xf>
    <xf numFmtId="0" fontId="19" fillId="5" borderId="5" xfId="4" applyFont="1" applyFill="1" applyBorder="1" applyAlignment="1">
      <alignment vertical="center"/>
    </xf>
    <xf numFmtId="0" fontId="19" fillId="5" borderId="4" xfId="4" applyFont="1" applyFill="1" applyBorder="1" applyAlignment="1">
      <alignment vertical="center"/>
    </xf>
    <xf numFmtId="0" fontId="19" fillId="5" borderId="1" xfId="4" applyFont="1" applyFill="1" applyBorder="1" applyAlignment="1">
      <alignment horizontal="left" vertical="center"/>
    </xf>
    <xf numFmtId="0" fontId="19" fillId="5" borderId="5" xfId="4" applyFont="1" applyFill="1" applyBorder="1" applyAlignment="1">
      <alignment horizontal="left" vertical="center"/>
    </xf>
    <xf numFmtId="0" fontId="19" fillId="5" borderId="4" xfId="4" applyFont="1" applyFill="1" applyBorder="1" applyAlignment="1">
      <alignment horizontal="left" vertical="center"/>
    </xf>
    <xf numFmtId="0" fontId="20" fillId="9" borderId="50" xfId="38" applyFont="1" applyFill="1" applyBorder="1" applyAlignment="1"/>
    <xf numFmtId="0" fontId="5" fillId="0" borderId="40" xfId="0" applyFont="1" applyFill="1" applyBorder="1"/>
    <xf numFmtId="0" fontId="5" fillId="0" borderId="41" xfId="0" applyFont="1" applyFill="1" applyBorder="1"/>
    <xf numFmtId="0" fontId="5" fillId="0" borderId="34" xfId="0" applyFont="1" applyFill="1" applyBorder="1"/>
    <xf numFmtId="165" fontId="5" fillId="0" borderId="30" xfId="4" applyNumberFormat="1" applyFont="1" applyFill="1" applyBorder="1" applyAlignment="1">
      <alignment horizontal="right" wrapText="1"/>
    </xf>
    <xf numFmtId="165" fontId="5" fillId="0" borderId="21" xfId="4" applyNumberFormat="1" applyFont="1" applyFill="1" applyBorder="1" applyAlignment="1">
      <alignment horizontal="right" wrapText="1"/>
    </xf>
    <xf numFmtId="3" fontId="0" fillId="0" borderId="0" xfId="0" applyNumberFormat="1"/>
    <xf numFmtId="9" fontId="0" fillId="0" borderId="0" xfId="28" applyFont="1"/>
    <xf numFmtId="165" fontId="0" fillId="0" borderId="0" xfId="0" applyNumberFormat="1"/>
    <xf numFmtId="49" fontId="5" fillId="0" borderId="0" xfId="4" applyNumberFormat="1" applyFont="1" applyFill="1" applyBorder="1" applyAlignment="1">
      <alignment horizontal="left" vertical="top"/>
    </xf>
    <xf numFmtId="165" fontId="5" fillId="0" borderId="0" xfId="4" applyNumberFormat="1" applyFont="1" applyFill="1" applyBorder="1" applyAlignment="1">
      <alignment horizontal="right" wrapText="1"/>
    </xf>
    <xf numFmtId="3" fontId="5" fillId="0" borderId="0" xfId="4" applyNumberFormat="1" applyFont="1" applyFill="1" applyBorder="1" applyAlignment="1">
      <alignment horizontal="right" wrapText="1"/>
    </xf>
    <xf numFmtId="0" fontId="5" fillId="0" borderId="0" xfId="0" applyFont="1" applyFill="1" applyBorder="1" applyAlignment="1">
      <alignment horizontal="left" vertical="top" wrapText="1"/>
    </xf>
    <xf numFmtId="3" fontId="5" fillId="10" borderId="0" xfId="4" applyNumberFormat="1" applyFont="1" applyFill="1" applyBorder="1" applyAlignment="1">
      <alignment horizontal="right" wrapText="1"/>
    </xf>
    <xf numFmtId="165" fontId="5" fillId="10" borderId="0" xfId="4" applyNumberFormat="1" applyFont="1" applyFill="1" applyBorder="1" applyAlignment="1">
      <alignment horizontal="right" wrapText="1"/>
    </xf>
    <xf numFmtId="0" fontId="6" fillId="10" borderId="0" xfId="0" applyFont="1" applyFill="1" applyAlignment="1">
      <alignment vertical="top"/>
    </xf>
    <xf numFmtId="9" fontId="5" fillId="0" borderId="19" xfId="4" applyNumberFormat="1" applyFont="1" applyFill="1" applyBorder="1" applyAlignment="1">
      <alignment horizontal="right" wrapText="1"/>
    </xf>
    <xf numFmtId="0" fontId="6" fillId="0" borderId="20" xfId="0" applyFont="1" applyFill="1" applyBorder="1" applyAlignment="1">
      <alignment horizontal="right"/>
    </xf>
    <xf numFmtId="0" fontId="6" fillId="0" borderId="0" xfId="0" applyFont="1" applyFill="1" applyAlignment="1">
      <alignment vertical="top"/>
    </xf>
    <xf numFmtId="49" fontId="5" fillId="0" borderId="27" xfId="4" applyNumberFormat="1" applyFont="1" applyFill="1" applyBorder="1" applyAlignment="1">
      <alignment horizontal="left" vertical="top"/>
    </xf>
    <xf numFmtId="49" fontId="5" fillId="0" borderId="6" xfId="4" applyNumberFormat="1" applyFont="1" applyFill="1" applyBorder="1" applyAlignment="1">
      <alignment horizontal="left" vertical="top"/>
    </xf>
    <xf numFmtId="0" fontId="5" fillId="0" borderId="7" xfId="0" applyFont="1" applyFill="1" applyBorder="1" applyAlignment="1">
      <alignment horizontal="left" vertical="top" wrapText="1"/>
    </xf>
    <xf numFmtId="49" fontId="5" fillId="0" borderId="15" xfId="4" applyNumberFormat="1" applyFont="1" applyFill="1" applyBorder="1" applyAlignment="1">
      <alignment horizontal="left" vertical="top"/>
    </xf>
    <xf numFmtId="0" fontId="5" fillId="0" borderId="14" xfId="0" applyFont="1" applyFill="1" applyBorder="1" applyAlignment="1">
      <alignment horizontal="left" vertical="top" wrapText="1"/>
    </xf>
    <xf numFmtId="2" fontId="8" fillId="0" borderId="6" xfId="0" applyNumberFormat="1" applyFont="1" applyFill="1" applyBorder="1" applyAlignment="1">
      <alignment horizontal="right" vertical="center" wrapText="1"/>
    </xf>
    <xf numFmtId="1" fontId="8" fillId="0" borderId="2" xfId="0" applyNumberFormat="1" applyFont="1" applyFill="1" applyBorder="1" applyAlignment="1">
      <alignment horizontal="right" vertical="center" wrapText="1"/>
    </xf>
    <xf numFmtId="9" fontId="8" fillId="0" borderId="7" xfId="0" applyNumberFormat="1" applyFont="1" applyFill="1" applyBorder="1" applyAlignment="1">
      <alignment horizontal="right" vertical="center" wrapText="1"/>
    </xf>
    <xf numFmtId="2" fontId="8" fillId="0" borderId="15" xfId="0" applyNumberFormat="1" applyFont="1" applyFill="1" applyBorder="1" applyAlignment="1">
      <alignment horizontal="right" vertical="center" wrapText="1"/>
    </xf>
    <xf numFmtId="2" fontId="8" fillId="0" borderId="13" xfId="0" applyNumberFormat="1" applyFont="1" applyFill="1" applyBorder="1" applyAlignment="1">
      <alignment horizontal="right" vertical="center" wrapText="1"/>
    </xf>
    <xf numFmtId="0" fontId="8" fillId="0" borderId="14" xfId="0" applyFont="1" applyFill="1" applyBorder="1" applyAlignment="1">
      <alignment horizontal="right" vertical="center" wrapText="1"/>
    </xf>
    <xf numFmtId="0" fontId="23" fillId="0" borderId="0" xfId="40" quotePrefix="1" applyFont="1"/>
    <xf numFmtId="38" fontId="18" fillId="3" borderId="59" xfId="4" applyNumberFormat="1" applyFont="1" applyFill="1" applyBorder="1" applyAlignment="1">
      <alignment horizontal="center" wrapText="1"/>
    </xf>
    <xf numFmtId="10" fontId="5" fillId="0" borderId="32" xfId="4" applyNumberFormat="1" applyFont="1" applyFill="1" applyBorder="1" applyAlignment="1">
      <alignment horizontal="right" wrapText="1"/>
    </xf>
    <xf numFmtId="10" fontId="5" fillId="0" borderId="37" xfId="4" applyNumberFormat="1" applyFont="1" applyFill="1" applyBorder="1" applyAlignment="1">
      <alignment horizontal="right" wrapText="1"/>
    </xf>
    <xf numFmtId="10" fontId="5" fillId="0" borderId="39" xfId="4" applyNumberFormat="1" applyFont="1" applyFill="1" applyBorder="1" applyAlignment="1">
      <alignment horizontal="right" wrapText="1"/>
    </xf>
    <xf numFmtId="2" fontId="5" fillId="0" borderId="32" xfId="4" applyNumberFormat="1" applyFont="1" applyFill="1" applyBorder="1" applyAlignment="1">
      <alignment horizontal="right" wrapText="1"/>
    </xf>
    <xf numFmtId="2" fontId="5" fillId="0" borderId="37" xfId="4" applyNumberFormat="1" applyFont="1" applyFill="1" applyBorder="1" applyAlignment="1">
      <alignment horizontal="right" wrapText="1"/>
    </xf>
    <xf numFmtId="2" fontId="5" fillId="0" borderId="39" xfId="4" applyNumberFormat="1" applyFont="1" applyFill="1" applyBorder="1" applyAlignment="1">
      <alignment horizontal="right" wrapText="1"/>
    </xf>
    <xf numFmtId="165" fontId="5" fillId="0" borderId="42" xfId="4" applyNumberFormat="1" applyFont="1" applyFill="1" applyBorder="1" applyAlignment="1">
      <alignment horizontal="right" wrapText="1"/>
    </xf>
    <xf numFmtId="165" fontId="5" fillId="0" borderId="37" xfId="4" applyNumberFormat="1" applyFont="1" applyFill="1" applyBorder="1" applyAlignment="1">
      <alignment horizontal="right" wrapText="1"/>
    </xf>
    <xf numFmtId="165" fontId="5" fillId="0" borderId="39" xfId="4" applyNumberFormat="1" applyFont="1" applyFill="1" applyBorder="1" applyAlignment="1">
      <alignment horizontal="right" wrapText="1"/>
    </xf>
    <xf numFmtId="165" fontId="5" fillId="0" borderId="32" xfId="4" applyNumberFormat="1" applyFont="1" applyFill="1" applyBorder="1" applyAlignment="1">
      <alignment horizontal="right" wrapText="1"/>
    </xf>
    <xf numFmtId="0" fontId="24" fillId="0" borderId="0" xfId="0" applyFont="1"/>
    <xf numFmtId="167" fontId="0" fillId="0" borderId="0" xfId="0" applyNumberFormat="1"/>
    <xf numFmtId="0" fontId="26" fillId="0" borderId="0" xfId="0" applyFont="1"/>
    <xf numFmtId="167" fontId="0" fillId="0" borderId="0" xfId="0" applyNumberFormat="1" applyFill="1"/>
    <xf numFmtId="0" fontId="0" fillId="11" borderId="3" xfId="0" applyFill="1" applyBorder="1"/>
    <xf numFmtId="0" fontId="0" fillId="11" borderId="0" xfId="0" applyFill="1"/>
    <xf numFmtId="167" fontId="0" fillId="11" borderId="60" xfId="0" applyNumberFormat="1" applyFill="1" applyBorder="1" applyAlignment="1">
      <alignment horizontal="center"/>
    </xf>
    <xf numFmtId="167" fontId="0" fillId="11" borderId="46" xfId="0" applyNumberFormat="1" applyFill="1" applyBorder="1" applyAlignment="1">
      <alignment horizontal="center"/>
    </xf>
    <xf numFmtId="167" fontId="0" fillId="11" borderId="8" xfId="0" applyNumberFormat="1" applyFill="1" applyBorder="1" applyAlignment="1">
      <alignment horizontal="center"/>
    </xf>
    <xf numFmtId="167" fontId="0" fillId="11" borderId="16" xfId="0" applyNumberFormat="1" applyFill="1" applyBorder="1" applyAlignment="1">
      <alignment horizontal="center"/>
    </xf>
    <xf numFmtId="0" fontId="0" fillId="0" borderId="0" xfId="0" applyFont="1" applyAlignment="1">
      <alignment horizontal="right"/>
    </xf>
    <xf numFmtId="168" fontId="0" fillId="12" borderId="60" xfId="0" applyNumberFormat="1" applyFill="1" applyBorder="1"/>
    <xf numFmtId="168" fontId="0" fillId="12" borderId="36" xfId="0" applyNumberFormat="1" applyFill="1" applyBorder="1"/>
    <xf numFmtId="168" fontId="0" fillId="0" borderId="36" xfId="0" applyNumberFormat="1" applyBorder="1"/>
    <xf numFmtId="168" fontId="0" fillId="0" borderId="46" xfId="0" applyNumberFormat="1" applyBorder="1"/>
    <xf numFmtId="168" fontId="0" fillId="13" borderId="0" xfId="0" applyNumberFormat="1" applyFill="1"/>
    <xf numFmtId="0" fontId="0" fillId="0" borderId="0" xfId="0" applyAlignment="1">
      <alignment horizontal="right"/>
    </xf>
    <xf numFmtId="168" fontId="0" fillId="0" borderId="60" xfId="0" applyNumberFormat="1" applyBorder="1"/>
    <xf numFmtId="0" fontId="0" fillId="0" borderId="0" xfId="0" applyFill="1" applyAlignment="1">
      <alignment horizontal="right" wrapText="1"/>
    </xf>
    <xf numFmtId="168" fontId="0" fillId="0" borderId="0" xfId="0" applyNumberFormat="1" applyFill="1"/>
    <xf numFmtId="168" fontId="0" fillId="0" borderId="60" xfId="0" applyNumberFormat="1" applyFill="1" applyBorder="1"/>
    <xf numFmtId="168" fontId="0" fillId="0" borderId="36" xfId="0" applyNumberFormat="1" applyFill="1" applyBorder="1"/>
    <xf numFmtId="168" fontId="0" fillId="13" borderId="36" xfId="0" applyNumberFormat="1" applyFill="1" applyBorder="1"/>
    <xf numFmtId="168" fontId="0" fillId="13" borderId="46" xfId="0" applyNumberFormat="1" applyFill="1" applyBorder="1"/>
    <xf numFmtId="168" fontId="0" fillId="12" borderId="0" xfId="0" applyNumberFormat="1" applyFill="1" applyBorder="1"/>
    <xf numFmtId="168" fontId="0" fillId="0" borderId="0" xfId="0" applyNumberFormat="1" applyFont="1"/>
    <xf numFmtId="169" fontId="0" fillId="0" borderId="0" xfId="0" applyNumberFormat="1"/>
    <xf numFmtId="168" fontId="0" fillId="0" borderId="0" xfId="0" applyNumberFormat="1"/>
    <xf numFmtId="0" fontId="26" fillId="11" borderId="0" xfId="0" applyFont="1" applyFill="1"/>
    <xf numFmtId="167" fontId="0" fillId="11" borderId="0" xfId="0" applyNumberFormat="1" applyFill="1"/>
    <xf numFmtId="0" fontId="26" fillId="0" borderId="0" xfId="0" applyFont="1" applyFill="1"/>
    <xf numFmtId="167" fontId="0" fillId="14" borderId="0" xfId="0" applyNumberFormat="1" applyFont="1" applyFill="1" applyAlignment="1">
      <alignment horizontal="center"/>
    </xf>
    <xf numFmtId="0" fontId="26" fillId="14" borderId="0" xfId="0" applyFont="1" applyFill="1"/>
    <xf numFmtId="167" fontId="0" fillId="14" borderId="0" xfId="0" applyNumberFormat="1" applyFill="1"/>
    <xf numFmtId="167" fontId="0" fillId="11" borderId="23" xfId="0" applyNumberFormat="1" applyFill="1" applyBorder="1" applyAlignment="1">
      <alignment horizontal="center"/>
    </xf>
    <xf numFmtId="167" fontId="0" fillId="11" borderId="36" xfId="0" applyNumberFormat="1" applyFill="1" applyBorder="1" applyAlignment="1">
      <alignment horizontal="center"/>
    </xf>
    <xf numFmtId="167" fontId="0" fillId="12" borderId="60" xfId="0" applyNumberFormat="1" applyFill="1" applyBorder="1"/>
    <xf numFmtId="167" fontId="0" fillId="12" borderId="36" xfId="0" applyNumberFormat="1" applyFill="1" applyBorder="1"/>
    <xf numFmtId="168" fontId="0" fillId="12" borderId="46" xfId="0" applyNumberFormat="1" applyFill="1" applyBorder="1"/>
    <xf numFmtId="168" fontId="27" fillId="0" borderId="36" xfId="0" applyNumberFormat="1" applyFont="1" applyFill="1" applyBorder="1"/>
    <xf numFmtId="168" fontId="0" fillId="0" borderId="0" xfId="41" applyNumberFormat="1" applyFont="1" applyFill="1"/>
    <xf numFmtId="168" fontId="0" fillId="0" borderId="46" xfId="0" applyNumberFormat="1" applyFill="1" applyBorder="1"/>
    <xf numFmtId="168" fontId="0" fillId="11" borderId="0" xfId="0" applyNumberFormat="1" applyFill="1"/>
    <xf numFmtId="168" fontId="0" fillId="14" borderId="0" xfId="0" applyNumberFormat="1" applyFill="1" applyAlignment="1">
      <alignment horizontal="center"/>
    </xf>
    <xf numFmtId="168" fontId="0" fillId="0" borderId="61" xfId="0" applyNumberFormat="1" applyBorder="1"/>
    <xf numFmtId="0" fontId="27" fillId="14" borderId="0" xfId="0" applyFont="1" applyFill="1"/>
    <xf numFmtId="167" fontId="0" fillId="14" borderId="0" xfId="0" applyNumberFormat="1" applyFill="1" applyAlignment="1">
      <alignment horizontal="center"/>
    </xf>
    <xf numFmtId="0" fontId="27" fillId="0" borderId="0" xfId="0" applyFont="1" applyFill="1"/>
    <xf numFmtId="167" fontId="0" fillId="0" borderId="0" xfId="0" applyNumberFormat="1" applyFill="1" applyAlignment="1">
      <alignment horizontal="center"/>
    </xf>
    <xf numFmtId="167" fontId="0" fillId="0" borderId="36" xfId="0" applyNumberFormat="1" applyFill="1" applyBorder="1"/>
    <xf numFmtId="168" fontId="0" fillId="11" borderId="0" xfId="0" applyNumberFormat="1" applyFill="1" applyBorder="1"/>
    <xf numFmtId="168" fontId="0" fillId="0" borderId="0" xfId="0" applyNumberFormat="1" applyBorder="1"/>
    <xf numFmtId="0" fontId="6" fillId="0" borderId="0" xfId="0" applyFont="1" applyFill="1" applyBorder="1" applyAlignment="1">
      <alignment horizontal="left" wrapText="1"/>
    </xf>
    <xf numFmtId="0" fontId="28" fillId="0" borderId="0" xfId="0" applyFont="1" applyFill="1"/>
    <xf numFmtId="0" fontId="28" fillId="0" borderId="0" xfId="0" applyFont="1" applyFill="1" applyBorder="1" applyAlignment="1">
      <alignment horizontal="left" wrapText="1"/>
    </xf>
    <xf numFmtId="167" fontId="0" fillId="15" borderId="0" xfId="0" applyNumberFormat="1" applyFill="1"/>
    <xf numFmtId="0" fontId="19" fillId="15" borderId="1" xfId="4" applyFont="1" applyFill="1" applyBorder="1" applyAlignment="1">
      <alignment horizontal="left"/>
    </xf>
    <xf numFmtId="0" fontId="22" fillId="0" borderId="0" xfId="0" applyFont="1" applyAlignment="1">
      <alignment horizontal="left" vertical="center" wrapText="1"/>
    </xf>
    <xf numFmtId="0" fontId="5" fillId="0" borderId="0" xfId="4" applyFont="1" applyFill="1" applyBorder="1" applyAlignment="1">
      <alignment horizontal="left" vertical="top"/>
    </xf>
    <xf numFmtId="167" fontId="0" fillId="11" borderId="3" xfId="0" applyNumberFormat="1" applyFill="1" applyBorder="1" applyAlignment="1">
      <alignment horizontal="center"/>
    </xf>
    <xf numFmtId="167" fontId="0" fillId="11" borderId="3" xfId="0" applyNumberFormat="1" applyFill="1" applyBorder="1" applyAlignment="1">
      <alignment horizontal="center" vertical="center"/>
    </xf>
    <xf numFmtId="0" fontId="0" fillId="0" borderId="0" xfId="0" applyAlignment="1">
      <alignment horizontal="left"/>
    </xf>
    <xf numFmtId="167" fontId="0" fillId="0" borderId="0" xfId="0" applyNumberFormat="1" applyFill="1" applyAlignment="1">
      <alignment horizontal="center" wrapText="1"/>
    </xf>
  </cellXfs>
  <cellStyles count="42">
    <cellStyle name="Comma 2" xfId="6" xr:uid="{00000000-0005-0000-0000-000000000000}"/>
    <cellStyle name="Comma 2 2" xfId="14" xr:uid="{00000000-0005-0000-0000-000001000000}"/>
    <cellStyle name="Comma 2 2 2" xfId="25" xr:uid="{00000000-0005-0000-0000-000002000000}"/>
    <cellStyle name="Comma 2 3" xfId="19" xr:uid="{00000000-0005-0000-0000-000003000000}"/>
    <cellStyle name="Comma 3" xfId="29" xr:uid="{00000000-0005-0000-0000-000004000000}"/>
    <cellStyle name="Currency" xfId="41" builtinId="4"/>
    <cellStyle name="Heading 1" xfId="38" builtinId="16"/>
    <cellStyle name="Heading 2" xfId="39" builtinId="17"/>
    <cellStyle name="Hyperlink" xfId="40" builtinId="8"/>
    <cellStyle name="Normal" xfId="0" builtinId="0"/>
    <cellStyle name="Normal 2" xfId="2" xr:uid="{00000000-0005-0000-0000-000008000000}"/>
    <cellStyle name="Normal 2 2" xfId="4" xr:uid="{00000000-0005-0000-0000-000009000000}"/>
    <cellStyle name="Normal 2 3" xfId="11" xr:uid="{00000000-0005-0000-0000-00000A000000}"/>
    <cellStyle name="Normal 2 4" xfId="31" xr:uid="{00000000-0005-0000-0000-00000B000000}"/>
    <cellStyle name="Normal 3" xfId="1" xr:uid="{00000000-0005-0000-0000-00000C000000}"/>
    <cellStyle name="Normal 3 2" xfId="3" xr:uid="{00000000-0005-0000-0000-00000D000000}"/>
    <cellStyle name="Normal 3 2 2" xfId="12" xr:uid="{00000000-0005-0000-0000-00000E000000}"/>
    <cellStyle name="Normal 3 2 2 2" xfId="23" xr:uid="{00000000-0005-0000-0000-00000F000000}"/>
    <cellStyle name="Normal 3 2 3" xfId="17" xr:uid="{00000000-0005-0000-0000-000010000000}"/>
    <cellStyle name="Normal 3 3" xfId="10" xr:uid="{00000000-0005-0000-0000-000011000000}"/>
    <cellStyle name="Normal 3 3 2" xfId="22" xr:uid="{00000000-0005-0000-0000-000012000000}"/>
    <cellStyle name="Normal 3 4" xfId="8" xr:uid="{00000000-0005-0000-0000-000013000000}"/>
    <cellStyle name="Normal 3 4 2" xfId="21" xr:uid="{00000000-0005-0000-0000-000014000000}"/>
    <cellStyle name="Normal 3 5" xfId="16" xr:uid="{00000000-0005-0000-0000-000015000000}"/>
    <cellStyle name="Normal 3 6" xfId="33" xr:uid="{00000000-0005-0000-0000-000016000000}"/>
    <cellStyle name="Normal 4" xfId="5" xr:uid="{00000000-0005-0000-0000-000017000000}"/>
    <cellStyle name="Normal 4 2" xfId="13" xr:uid="{00000000-0005-0000-0000-000018000000}"/>
    <cellStyle name="Normal 4 2 2" xfId="24" xr:uid="{00000000-0005-0000-0000-000019000000}"/>
    <cellStyle name="Normal 4 3" xfId="18" xr:uid="{00000000-0005-0000-0000-00001A000000}"/>
    <cellStyle name="Normal 4 4" xfId="35" xr:uid="{00000000-0005-0000-0000-00001B000000}"/>
    <cellStyle name="Normal 5" xfId="9" xr:uid="{00000000-0005-0000-0000-00001C000000}"/>
    <cellStyle name="Normal 5 2" xfId="36" xr:uid="{00000000-0005-0000-0000-00001D000000}"/>
    <cellStyle name="Normal 6" xfId="37" xr:uid="{00000000-0005-0000-0000-00001E000000}"/>
    <cellStyle name="Normal 7" xfId="27" xr:uid="{00000000-0005-0000-0000-00001F000000}"/>
    <cellStyle name="Percent" xfId="28" builtinId="5"/>
    <cellStyle name="Percent 2" xfId="7" xr:uid="{00000000-0005-0000-0000-000021000000}"/>
    <cellStyle name="Percent 2 2" xfId="15" xr:uid="{00000000-0005-0000-0000-000022000000}"/>
    <cellStyle name="Percent 2 2 2" xfId="26" xr:uid="{00000000-0005-0000-0000-000023000000}"/>
    <cellStyle name="Percent 2 3" xfId="20" xr:uid="{00000000-0005-0000-0000-000024000000}"/>
    <cellStyle name="Percent 2 4" xfId="32" xr:uid="{00000000-0005-0000-0000-000025000000}"/>
    <cellStyle name="Percent 3" xfId="34" xr:uid="{00000000-0005-0000-0000-000026000000}"/>
    <cellStyle name="Percent 4" xfId="30" xr:uid="{00000000-0005-0000-0000-000027000000}"/>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30C4C-6271-4F1D-AE33-0CC8639901A4}">
  <dimension ref="A1:A10"/>
  <sheetViews>
    <sheetView tabSelected="1" workbookViewId="0"/>
  </sheetViews>
  <sheetFormatPr defaultRowHeight="13.2" x14ac:dyDescent="0.25"/>
  <cols>
    <col min="1" max="1" width="74.6640625" customWidth="1"/>
  </cols>
  <sheetData>
    <row r="1" spans="1:1" s="82" customFormat="1" ht="45.6" x14ac:dyDescent="0.25">
      <c r="A1" s="399" t="s">
        <v>200</v>
      </c>
    </row>
    <row r="2" spans="1:1" ht="17.399999999999999" x14ac:dyDescent="0.3">
      <c r="A2" s="330" t="s">
        <v>139</v>
      </c>
    </row>
    <row r="3" spans="1:1" ht="17.399999999999999" x14ac:dyDescent="0.3">
      <c r="A3" s="330" t="s">
        <v>140</v>
      </c>
    </row>
    <row r="4" spans="1:1" ht="17.399999999999999" x14ac:dyDescent="0.3">
      <c r="A4" s="330" t="s">
        <v>141</v>
      </c>
    </row>
    <row r="5" spans="1:1" ht="17.399999999999999" x14ac:dyDescent="0.3">
      <c r="A5" s="330" t="s">
        <v>197</v>
      </c>
    </row>
    <row r="6" spans="1:1" ht="17.399999999999999" x14ac:dyDescent="0.3">
      <c r="A6" s="330" t="s">
        <v>142</v>
      </c>
    </row>
    <row r="7" spans="1:1" ht="17.399999999999999" x14ac:dyDescent="0.3">
      <c r="A7" s="330" t="s">
        <v>143</v>
      </c>
    </row>
    <row r="8" spans="1:1" ht="17.399999999999999" x14ac:dyDescent="0.3">
      <c r="A8" s="330" t="s">
        <v>144</v>
      </c>
    </row>
    <row r="9" spans="1:1" ht="17.399999999999999" x14ac:dyDescent="0.3">
      <c r="A9" s="330" t="s">
        <v>145</v>
      </c>
    </row>
    <row r="10" spans="1:1" x14ac:dyDescent="0.25">
      <c r="A10" s="342" t="s">
        <v>199</v>
      </c>
    </row>
  </sheetData>
  <hyperlinks>
    <hyperlink ref="A2" location="'Section A'!A1" display="'Section A'!A1" xr:uid="{1B042DFA-F04A-4D24-9716-B6B0EF2D2EAA}"/>
    <hyperlink ref="A3" location="'Section B'!A1" display="'Section B'!A1" xr:uid="{01671557-D03B-4F6D-B282-9219DFF267C9}"/>
    <hyperlink ref="A4" location="'Section C'!A1" display="'Section C'!A1" xr:uid="{DFEDBA9A-79A4-45F8-9A12-D1F8EA73EAB0}"/>
    <hyperlink ref="A5" location="'Sections D,E,F'!A1" display="Sections D,E,F,G" xr:uid="{856C2473-88A5-4AF9-805C-C2ADC1D2A4F7}"/>
    <hyperlink ref="A6" location="'Section A Appendix'!A1" display="'Section A Appendix'!A1" xr:uid="{F609ECFB-45C4-4EB6-855D-9AF258060057}"/>
    <hyperlink ref="A7" location="'Section B Appendix'!A1" display="'Section B Appendix'!A1" xr:uid="{A782FF8F-5A0B-478E-94AC-701C6FAF0ECA}"/>
    <hyperlink ref="A8" location="'Section C Appendix'!A1" display="'Section C Appendix'!A1" xr:uid="{69AD459D-1ADB-424E-B6FF-01C5E80423E5}"/>
    <hyperlink ref="A9" location="'Notes about Report Populations'!A1" display="'Notes about Report Populations'!A1" xr:uid="{FB358CD5-A4FC-4F03-83ED-F016B9D10151}"/>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97"/>
  <sheetViews>
    <sheetView zoomScaleNormal="100" workbookViewId="0">
      <pane xSplit="3" ySplit="2" topLeftCell="D3" activePane="bottomRight" state="frozen"/>
      <selection pane="topRight" activeCell="D1" sqref="D1"/>
      <selection pane="bottomLeft" activeCell="A3" sqref="A3"/>
      <selection pane="bottomRight"/>
    </sheetView>
  </sheetViews>
  <sheetFormatPr defaultRowHeight="13.2" x14ac:dyDescent="0.25"/>
  <cols>
    <col min="1" max="1" width="10.109375" style="1" customWidth="1"/>
    <col min="2" max="2" width="47.33203125" customWidth="1"/>
    <col min="3" max="3" width="15.44140625" customWidth="1"/>
    <col min="4" max="4" width="12" customWidth="1"/>
    <col min="5" max="6" width="12" style="2" customWidth="1"/>
    <col min="7" max="7" width="12" style="3" customWidth="1"/>
    <col min="8" max="9" width="12" style="82" customWidth="1"/>
  </cols>
  <sheetData>
    <row r="1" spans="1:9" s="257" customFormat="1" ht="31.5" customHeight="1" x14ac:dyDescent="0.25">
      <c r="A1" s="269" t="s">
        <v>126</v>
      </c>
      <c r="B1" s="270"/>
      <c r="C1" s="270"/>
      <c r="D1" s="270"/>
      <c r="E1" s="270"/>
      <c r="F1" s="270"/>
      <c r="G1" s="270"/>
      <c r="H1" s="271"/>
      <c r="I1" s="271"/>
    </row>
    <row r="2" spans="1:9" s="257" customFormat="1" ht="13.8" thickBot="1" x14ac:dyDescent="0.3">
      <c r="A2" s="272" t="s">
        <v>0</v>
      </c>
      <c r="B2" s="273" t="s">
        <v>17</v>
      </c>
      <c r="C2" s="273" t="s">
        <v>30</v>
      </c>
      <c r="D2" s="274" t="s">
        <v>19</v>
      </c>
      <c r="E2" s="274" t="s">
        <v>13</v>
      </c>
      <c r="F2" s="274" t="s">
        <v>22</v>
      </c>
      <c r="G2" s="274" t="s">
        <v>55</v>
      </c>
      <c r="H2" s="274" t="s">
        <v>115</v>
      </c>
      <c r="I2" s="274" t="s">
        <v>116</v>
      </c>
    </row>
    <row r="3" spans="1:9" s="3" customFormat="1" x14ac:dyDescent="0.25">
      <c r="A3" s="32" t="s">
        <v>33</v>
      </c>
      <c r="B3" s="115" t="s">
        <v>69</v>
      </c>
      <c r="C3" s="115" t="s">
        <v>10</v>
      </c>
      <c r="D3" s="116">
        <v>0.11690218388695174</v>
      </c>
      <c r="E3" s="116">
        <v>0.11734513274336283</v>
      </c>
      <c r="F3" s="116">
        <v>0.13919156414762743</v>
      </c>
      <c r="G3" s="116">
        <v>0.12737293325168403</v>
      </c>
      <c r="H3" s="116">
        <v>0.11782163525745699</v>
      </c>
      <c r="I3" s="116">
        <v>0.133589884551952</v>
      </c>
    </row>
    <row r="4" spans="1:9" s="3" customFormat="1" x14ac:dyDescent="0.25">
      <c r="A4" s="11" t="s">
        <v>33</v>
      </c>
      <c r="B4" s="117" t="s">
        <v>69</v>
      </c>
      <c r="C4" s="117" t="s">
        <v>50</v>
      </c>
      <c r="D4" s="119">
        <v>0.10868510431829209</v>
      </c>
      <c r="E4" s="119">
        <v>0.11908608354488807</v>
      </c>
      <c r="F4" s="119">
        <v>0.13850732600732601</v>
      </c>
      <c r="G4" s="119">
        <v>0.11800986842105263</v>
      </c>
      <c r="H4" s="119">
        <v>0.11812106918238993</v>
      </c>
      <c r="I4" s="119">
        <v>0.14242652599849284</v>
      </c>
    </row>
    <row r="5" spans="1:9" s="82" customFormat="1" x14ac:dyDescent="0.25">
      <c r="A5" s="33" t="s">
        <v>33</v>
      </c>
      <c r="B5" s="120" t="s">
        <v>69</v>
      </c>
      <c r="C5" s="120" t="s">
        <v>63</v>
      </c>
      <c r="D5" s="233">
        <v>0.13261648745519714</v>
      </c>
      <c r="E5" s="233">
        <v>0.13157894736842105</v>
      </c>
      <c r="F5" s="233">
        <v>0.12218649517684887</v>
      </c>
      <c r="G5" s="233">
        <v>0.14550264550264549</v>
      </c>
      <c r="H5" s="233">
        <v>0.101123595505618</v>
      </c>
      <c r="I5" s="233">
        <v>0.20560747663551401</v>
      </c>
    </row>
    <row r="6" spans="1:9" s="3" customFormat="1" x14ac:dyDescent="0.25">
      <c r="A6" s="33" t="s">
        <v>33</v>
      </c>
      <c r="B6" s="120" t="s">
        <v>69</v>
      </c>
      <c r="C6" s="120" t="s">
        <v>26</v>
      </c>
      <c r="D6" s="121">
        <v>0.23952095808383234</v>
      </c>
      <c r="E6" s="121">
        <v>0.11728395061728394</v>
      </c>
      <c r="F6" s="121">
        <v>0.19298245614035087</v>
      </c>
      <c r="G6" s="121">
        <v>0.19292604501607716</v>
      </c>
      <c r="H6" s="121">
        <v>0.138364779874214</v>
      </c>
      <c r="I6" s="121">
        <v>0.15306122448979601</v>
      </c>
    </row>
    <row r="7" spans="1:9" s="3" customFormat="1" x14ac:dyDescent="0.25">
      <c r="A7" s="33" t="s">
        <v>33</v>
      </c>
      <c r="B7" s="120" t="s">
        <v>69</v>
      </c>
      <c r="C7" s="120" t="s">
        <v>27</v>
      </c>
      <c r="D7" s="121">
        <v>0.13882352941176471</v>
      </c>
      <c r="E7" s="121">
        <v>0.10382513661202186</v>
      </c>
      <c r="F7" s="121">
        <v>0.12238805970149254</v>
      </c>
      <c r="G7" s="121">
        <v>0.1423611111111111</v>
      </c>
      <c r="H7" s="121">
        <v>0.100671140939597</v>
      </c>
      <c r="I7" s="121">
        <v>4.2735042735042701E-2</v>
      </c>
    </row>
    <row r="8" spans="1:9" s="3" customFormat="1" ht="13.8" thickBot="1" x14ac:dyDescent="0.3">
      <c r="A8" s="33" t="s">
        <v>33</v>
      </c>
      <c r="B8" s="120" t="s">
        <v>69</v>
      </c>
      <c r="C8" s="120" t="s">
        <v>28</v>
      </c>
      <c r="D8" s="121">
        <v>0.1162280701754386</v>
      </c>
      <c r="E8" s="121">
        <v>0.10309278350515463</v>
      </c>
      <c r="F8" s="121">
        <v>0.14285714285714285</v>
      </c>
      <c r="G8" s="121">
        <v>0.14761215629522431</v>
      </c>
      <c r="H8" s="121">
        <v>0.12542372881355901</v>
      </c>
      <c r="I8" s="121">
        <v>7.0588235294117604E-2</v>
      </c>
    </row>
    <row r="9" spans="1:9" s="3" customFormat="1" x14ac:dyDescent="0.25">
      <c r="A9" s="122" t="s">
        <v>41</v>
      </c>
      <c r="B9" s="123" t="s">
        <v>76</v>
      </c>
      <c r="C9" s="123" t="s">
        <v>10</v>
      </c>
      <c r="D9" s="116">
        <v>0.58848978197757162</v>
      </c>
      <c r="E9" s="116">
        <v>0.59053938356164382</v>
      </c>
      <c r="F9" s="116">
        <v>0.57389162561576357</v>
      </c>
      <c r="G9" s="116">
        <v>0.56901802206579799</v>
      </c>
      <c r="H9" s="116">
        <v>0.52687112296365002</v>
      </c>
      <c r="I9" s="116">
        <v>0.45978420794507102</v>
      </c>
    </row>
    <row r="10" spans="1:9" s="3" customFormat="1" x14ac:dyDescent="0.25">
      <c r="A10" s="124" t="s">
        <v>41</v>
      </c>
      <c r="B10" s="125" t="s">
        <v>76</v>
      </c>
      <c r="C10" s="125" t="s">
        <v>50</v>
      </c>
      <c r="D10" s="118">
        <v>0.60937031484257875</v>
      </c>
      <c r="E10" s="118">
        <v>0.5920690155139916</v>
      </c>
      <c r="F10" s="118">
        <v>0.58090946333469884</v>
      </c>
      <c r="G10" s="118">
        <v>0.58106294457119845</v>
      </c>
      <c r="H10" s="118">
        <v>0.52928141817030705</v>
      </c>
      <c r="I10" s="118">
        <v>0.45764362220058424</v>
      </c>
    </row>
    <row r="11" spans="1:9" s="82" customFormat="1" x14ac:dyDescent="0.25">
      <c r="A11" s="126" t="s">
        <v>41</v>
      </c>
      <c r="B11" s="127" t="s">
        <v>76</v>
      </c>
      <c r="C11" s="127" t="s">
        <v>63</v>
      </c>
      <c r="D11" s="121">
        <v>0.49150622876557193</v>
      </c>
      <c r="E11" s="121">
        <v>0.54478301015697139</v>
      </c>
      <c r="F11" s="121">
        <v>0.55048076923076927</v>
      </c>
      <c r="G11" s="121">
        <v>0.50122448979591838</v>
      </c>
      <c r="H11" s="121">
        <v>0.47207207207207202</v>
      </c>
      <c r="I11" s="121">
        <v>0.39419087136929498</v>
      </c>
    </row>
    <row r="12" spans="1:9" s="3" customFormat="1" x14ac:dyDescent="0.25">
      <c r="A12" s="126" t="s">
        <v>41</v>
      </c>
      <c r="B12" s="127" t="s">
        <v>76</v>
      </c>
      <c r="C12" s="127" t="s">
        <v>26</v>
      </c>
      <c r="D12" s="121">
        <v>0.53242320819112632</v>
      </c>
      <c r="E12" s="121">
        <v>0.52407152682255842</v>
      </c>
      <c r="F12" s="121">
        <v>0.47489539748953974</v>
      </c>
      <c r="G12" s="121">
        <v>0.52013422818791943</v>
      </c>
      <c r="H12" s="121">
        <v>0.45210280373831802</v>
      </c>
      <c r="I12" s="121">
        <v>0.42857142857142899</v>
      </c>
    </row>
    <row r="13" spans="1:9" s="3" customFormat="1" x14ac:dyDescent="0.25">
      <c r="A13" s="126" t="s">
        <v>41</v>
      </c>
      <c r="B13" s="127" t="s">
        <v>76</v>
      </c>
      <c r="C13" s="127" t="s">
        <v>27</v>
      </c>
      <c r="D13" s="121">
        <v>0.43975903614457829</v>
      </c>
      <c r="E13" s="121">
        <v>0.54914703493095041</v>
      </c>
      <c r="F13" s="121">
        <v>0.51897533206831115</v>
      </c>
      <c r="G13" s="121">
        <v>0.49491869918699188</v>
      </c>
      <c r="H13" s="121">
        <v>0.49478079331941499</v>
      </c>
      <c r="I13" s="121">
        <v>0.43859649122806998</v>
      </c>
    </row>
    <row r="14" spans="1:9" s="3" customFormat="1" ht="13.8" thickBot="1" x14ac:dyDescent="0.3">
      <c r="A14" s="126" t="s">
        <v>41</v>
      </c>
      <c r="B14" s="127" t="s">
        <v>76</v>
      </c>
      <c r="C14" s="127" t="s">
        <v>28</v>
      </c>
      <c r="D14" s="121">
        <v>0.59649122807017541</v>
      </c>
      <c r="E14" s="121">
        <v>0.65947112790070161</v>
      </c>
      <c r="F14" s="121">
        <v>0.60684474123539234</v>
      </c>
      <c r="G14" s="121">
        <v>0.57897334649555776</v>
      </c>
      <c r="H14" s="121">
        <v>0.60094730609828295</v>
      </c>
      <c r="I14" s="121">
        <v>0.55000000000000004</v>
      </c>
    </row>
    <row r="15" spans="1:9" s="3" customFormat="1" x14ac:dyDescent="0.25">
      <c r="A15" s="122" t="s">
        <v>34</v>
      </c>
      <c r="B15" s="128" t="s">
        <v>64</v>
      </c>
      <c r="C15" s="123" t="s">
        <v>10</v>
      </c>
      <c r="D15" s="116">
        <v>0.35695476622388672</v>
      </c>
      <c r="E15" s="116">
        <v>0.36689615605278258</v>
      </c>
      <c r="F15" s="116">
        <v>0.36794740529180364</v>
      </c>
      <c r="G15" s="116">
        <v>0.35194880744618967</v>
      </c>
      <c r="H15" s="116">
        <v>0.32174015562367397</v>
      </c>
      <c r="I15" s="116">
        <v>0.26853658536585401</v>
      </c>
    </row>
    <row r="16" spans="1:9" s="3" customFormat="1" x14ac:dyDescent="0.25">
      <c r="A16" s="124" t="s">
        <v>34</v>
      </c>
      <c r="B16" s="129" t="s">
        <v>64</v>
      </c>
      <c r="C16" s="125" t="s">
        <v>50</v>
      </c>
      <c r="D16" s="118">
        <v>0.38289848379896868</v>
      </c>
      <c r="E16" s="118">
        <v>0.37940503432494277</v>
      </c>
      <c r="F16" s="118">
        <v>0.38826466916354557</v>
      </c>
      <c r="G16" s="118">
        <v>0.37572870752168347</v>
      </c>
      <c r="H16" s="118">
        <v>0.33341304001275307</v>
      </c>
      <c r="I16" s="118">
        <v>0.27146024707000316</v>
      </c>
    </row>
    <row r="17" spans="1:9" s="82" customFormat="1" x14ac:dyDescent="0.25">
      <c r="A17" s="126" t="s">
        <v>34</v>
      </c>
      <c r="B17" s="130" t="s">
        <v>64</v>
      </c>
      <c r="C17" s="127" t="s">
        <v>63</v>
      </c>
      <c r="D17" s="121">
        <v>0.2569593147751606</v>
      </c>
      <c r="E17" s="121">
        <v>0.28433476394849788</v>
      </c>
      <c r="F17" s="121">
        <v>0.30009319664492079</v>
      </c>
      <c r="G17" s="121">
        <v>0.30099728014505894</v>
      </c>
      <c r="H17" s="121">
        <v>0.28975609756097598</v>
      </c>
      <c r="I17" s="121">
        <v>0.18828451882845201</v>
      </c>
    </row>
    <row r="18" spans="1:9" s="3" customFormat="1" x14ac:dyDescent="0.25">
      <c r="A18" s="126" t="s">
        <v>34</v>
      </c>
      <c r="B18" s="130" t="s">
        <v>64</v>
      </c>
      <c r="C18" s="127" t="s">
        <v>26</v>
      </c>
      <c r="D18" s="121">
        <v>0.37627811860940696</v>
      </c>
      <c r="E18" s="121">
        <v>0.4017857142857143</v>
      </c>
      <c r="F18" s="121">
        <v>0.36047904191616764</v>
      </c>
      <c r="G18" s="121">
        <v>0.36045056320400498</v>
      </c>
      <c r="H18" s="121">
        <v>0.28645161290322602</v>
      </c>
      <c r="I18" s="121">
        <v>0.30246913580246898</v>
      </c>
    </row>
    <row r="19" spans="1:9" s="3" customFormat="1" x14ac:dyDescent="0.25">
      <c r="A19" s="126" t="s">
        <v>34</v>
      </c>
      <c r="B19" s="130" t="s">
        <v>64</v>
      </c>
      <c r="C19" s="127" t="s">
        <v>27</v>
      </c>
      <c r="D19" s="121">
        <v>0.24903846153846154</v>
      </c>
      <c r="E19" s="121">
        <v>0.29832303618711387</v>
      </c>
      <c r="F19" s="121">
        <v>0.25380228136882127</v>
      </c>
      <c r="G19" s="121">
        <v>0.25450901803607212</v>
      </c>
      <c r="H19" s="121">
        <v>0.26746724890829698</v>
      </c>
      <c r="I19" s="121">
        <v>0.26829268292682901</v>
      </c>
    </row>
    <row r="20" spans="1:9" s="3" customFormat="1" ht="13.8" thickBot="1" x14ac:dyDescent="0.3">
      <c r="A20" s="126" t="s">
        <v>34</v>
      </c>
      <c r="B20" s="130" t="s">
        <v>64</v>
      </c>
      <c r="C20" s="127" t="s">
        <v>28</v>
      </c>
      <c r="D20" s="121">
        <v>0.27066748315982853</v>
      </c>
      <c r="E20" s="121">
        <v>0.34617814276689829</v>
      </c>
      <c r="F20" s="121">
        <v>0.3287878787878788</v>
      </c>
      <c r="G20" s="121">
        <v>0.25527534740092639</v>
      </c>
      <c r="H20" s="121">
        <v>0.30023501762632199</v>
      </c>
      <c r="I20" s="121">
        <v>0.281899109792285</v>
      </c>
    </row>
    <row r="21" spans="1:9" s="3" customFormat="1" x14ac:dyDescent="0.25">
      <c r="A21" s="122" t="s">
        <v>39</v>
      </c>
      <c r="B21" s="128" t="s">
        <v>65</v>
      </c>
      <c r="C21" s="123" t="s">
        <v>10</v>
      </c>
      <c r="D21" s="116">
        <v>0.26268359763590615</v>
      </c>
      <c r="E21" s="116">
        <v>0.28301778542742401</v>
      </c>
      <c r="F21" s="116">
        <v>0.27693053834132675</v>
      </c>
      <c r="G21" s="116">
        <v>0.28309270717647683</v>
      </c>
      <c r="H21" s="116">
        <v>0.28678377741098798</v>
      </c>
      <c r="I21" s="116">
        <v>0.29543791168577699</v>
      </c>
    </row>
    <row r="22" spans="1:9" s="3" customFormat="1" x14ac:dyDescent="0.25">
      <c r="A22" s="124" t="s">
        <v>39</v>
      </c>
      <c r="B22" s="129" t="s">
        <v>65</v>
      </c>
      <c r="C22" s="125" t="s">
        <v>50</v>
      </c>
      <c r="D22" s="118">
        <v>0.25375202031863309</v>
      </c>
      <c r="E22" s="118">
        <v>0.277116704805492</v>
      </c>
      <c r="F22" s="118">
        <v>0.26474260116031434</v>
      </c>
      <c r="G22" s="118">
        <v>0.2755580833214844</v>
      </c>
      <c r="H22" s="118">
        <v>0.28168340506934481</v>
      </c>
      <c r="I22" s="118">
        <v>0.29752851711026618</v>
      </c>
    </row>
    <row r="23" spans="1:9" s="82" customFormat="1" x14ac:dyDescent="0.25">
      <c r="A23" s="124" t="s">
        <v>39</v>
      </c>
      <c r="B23" s="129" t="s">
        <v>65</v>
      </c>
      <c r="C23" s="127" t="s">
        <v>63</v>
      </c>
      <c r="D23" s="121">
        <v>0.23875802997858672</v>
      </c>
      <c r="E23" s="121">
        <v>0.32296137339055792</v>
      </c>
      <c r="F23" s="121">
        <v>0.36346691519105312</v>
      </c>
      <c r="G23" s="121">
        <v>0.33454215775158658</v>
      </c>
      <c r="H23" s="121">
        <v>0.31219512195122001</v>
      </c>
      <c r="I23" s="121">
        <v>0.35564853556485398</v>
      </c>
    </row>
    <row r="24" spans="1:9" s="3" customFormat="1" x14ac:dyDescent="0.25">
      <c r="A24" s="124" t="s">
        <v>39</v>
      </c>
      <c r="B24" s="129" t="s">
        <v>65</v>
      </c>
      <c r="C24" s="127" t="s">
        <v>26</v>
      </c>
      <c r="D24" s="121">
        <v>0.25971370143149286</v>
      </c>
      <c r="E24" s="121">
        <v>0.26488095238095238</v>
      </c>
      <c r="F24" s="121">
        <v>0.34970059880239523</v>
      </c>
      <c r="G24" s="121">
        <v>0.32540675844806005</v>
      </c>
      <c r="H24" s="121">
        <v>0.34838709677419399</v>
      </c>
      <c r="I24" s="121">
        <v>0.32098765432098803</v>
      </c>
    </row>
    <row r="25" spans="1:9" s="3" customFormat="1" x14ac:dyDescent="0.25">
      <c r="A25" s="124" t="s">
        <v>39</v>
      </c>
      <c r="B25" s="129" t="s">
        <v>65</v>
      </c>
      <c r="C25" s="127" t="s">
        <v>27</v>
      </c>
      <c r="D25" s="121">
        <v>0.30576923076923079</v>
      </c>
      <c r="E25" s="121">
        <v>0.30273609885260372</v>
      </c>
      <c r="F25" s="121">
        <v>0.27186311787072243</v>
      </c>
      <c r="G25" s="121">
        <v>0.29659318637274551</v>
      </c>
      <c r="H25" s="121">
        <v>0.30676855895196498</v>
      </c>
      <c r="I25" s="121">
        <v>0.2</v>
      </c>
    </row>
    <row r="26" spans="1:9" s="3" customFormat="1" ht="13.8" thickBot="1" x14ac:dyDescent="0.3">
      <c r="A26" s="131" t="s">
        <v>39</v>
      </c>
      <c r="B26" s="132" t="s">
        <v>65</v>
      </c>
      <c r="C26" s="127" t="s">
        <v>28</v>
      </c>
      <c r="D26" s="121">
        <v>0.32088181261481935</v>
      </c>
      <c r="E26" s="121">
        <v>0.30195830701200255</v>
      </c>
      <c r="F26" s="121">
        <v>0.28585858585858587</v>
      </c>
      <c r="G26" s="121">
        <v>0.28409675759135355</v>
      </c>
      <c r="H26" s="121">
        <v>0.27027027027027001</v>
      </c>
      <c r="I26" s="121">
        <v>0.27893175074184001</v>
      </c>
    </row>
    <row r="27" spans="1:9" s="3" customFormat="1" x14ac:dyDescent="0.25">
      <c r="A27" s="122" t="s">
        <v>35</v>
      </c>
      <c r="B27" s="123" t="s">
        <v>66</v>
      </c>
      <c r="C27" s="123" t="s">
        <v>10</v>
      </c>
      <c r="D27" s="116">
        <v>0.3766750541283867</v>
      </c>
      <c r="E27" s="116">
        <v>0.3472174411933448</v>
      </c>
      <c r="F27" s="116">
        <v>0.35221210324944763</v>
      </c>
      <c r="G27" s="116">
        <v>0.36072769580622982</v>
      </c>
      <c r="H27" s="116">
        <v>0.39147606696533799</v>
      </c>
      <c r="I27" s="116">
        <v>0.43620395218345898</v>
      </c>
    </row>
    <row r="28" spans="1:9" s="3" customFormat="1" x14ac:dyDescent="0.25">
      <c r="A28" s="124" t="s">
        <v>35</v>
      </c>
      <c r="B28" s="125" t="s">
        <v>66</v>
      </c>
      <c r="C28" s="125" t="s">
        <v>50</v>
      </c>
      <c r="D28" s="118">
        <v>0.35965519895328252</v>
      </c>
      <c r="E28" s="118">
        <v>0.34096109839816935</v>
      </c>
      <c r="F28" s="118">
        <v>0.34434897554527427</v>
      </c>
      <c r="G28" s="118">
        <v>0.34430541731835634</v>
      </c>
      <c r="H28" s="118">
        <v>0.38490355491790212</v>
      </c>
      <c r="I28" s="118">
        <v>0.43124207858048164</v>
      </c>
    </row>
    <row r="29" spans="1:9" s="82" customFormat="1" x14ac:dyDescent="0.25">
      <c r="A29" s="126" t="s">
        <v>35</v>
      </c>
      <c r="B29" s="127" t="s">
        <v>66</v>
      </c>
      <c r="C29" s="127" t="s">
        <v>63</v>
      </c>
      <c r="D29" s="121">
        <v>0.49357601713062099</v>
      </c>
      <c r="E29" s="121">
        <v>0.38412017167381973</v>
      </c>
      <c r="F29" s="121">
        <v>0.32712022367194782</v>
      </c>
      <c r="G29" s="121">
        <v>0.36264732547597461</v>
      </c>
      <c r="H29" s="121">
        <v>0.39804878048780501</v>
      </c>
      <c r="I29" s="121">
        <v>0.45606694560669497</v>
      </c>
    </row>
    <row r="30" spans="1:9" s="3" customFormat="1" x14ac:dyDescent="0.25">
      <c r="A30" s="126" t="s">
        <v>35</v>
      </c>
      <c r="B30" s="127" t="s">
        <v>66</v>
      </c>
      <c r="C30" s="120" t="s">
        <v>26</v>
      </c>
      <c r="D30" s="121">
        <v>0.3619631901840491</v>
      </c>
      <c r="E30" s="121">
        <v>0.33333333333333331</v>
      </c>
      <c r="F30" s="121">
        <v>0.28982035928143712</v>
      </c>
      <c r="G30" s="121">
        <v>0.311639549436796</v>
      </c>
      <c r="H30" s="121">
        <v>0.36516129032258099</v>
      </c>
      <c r="I30" s="121">
        <v>0.37654320987654299</v>
      </c>
    </row>
    <row r="31" spans="1:9" s="3" customFormat="1" x14ac:dyDescent="0.25">
      <c r="A31" s="126" t="s">
        <v>35</v>
      </c>
      <c r="B31" s="127" t="s">
        <v>66</v>
      </c>
      <c r="C31" s="120" t="s">
        <v>27</v>
      </c>
      <c r="D31" s="121">
        <v>0.44519230769230766</v>
      </c>
      <c r="E31" s="121">
        <v>0.3971756398940865</v>
      </c>
      <c r="F31" s="121">
        <v>0.47338403041825095</v>
      </c>
      <c r="G31" s="121">
        <v>0.4468937875751503</v>
      </c>
      <c r="H31" s="121">
        <v>0.42576419213973798</v>
      </c>
      <c r="I31" s="121">
        <v>0.53170731707317098</v>
      </c>
    </row>
    <row r="32" spans="1:9" s="3" customFormat="1" ht="13.8" thickBot="1" x14ac:dyDescent="0.3">
      <c r="A32" s="126" t="s">
        <v>35</v>
      </c>
      <c r="B32" s="127" t="s">
        <v>66</v>
      </c>
      <c r="C32" s="127" t="s">
        <v>28</v>
      </c>
      <c r="D32" s="121">
        <v>0.40600122473974282</v>
      </c>
      <c r="E32" s="121">
        <v>0.3474415666456096</v>
      </c>
      <c r="F32" s="121">
        <v>0.38181818181818183</v>
      </c>
      <c r="G32" s="121">
        <v>0.45445187853834279</v>
      </c>
      <c r="H32" s="121">
        <v>0.42949471210340801</v>
      </c>
      <c r="I32" s="121">
        <v>0.43916913946587499</v>
      </c>
    </row>
    <row r="33" spans="1:9" s="3" customFormat="1" x14ac:dyDescent="0.25">
      <c r="A33" s="122" t="s">
        <v>36</v>
      </c>
      <c r="B33" s="123" t="s">
        <v>70</v>
      </c>
      <c r="C33" s="123" t="s">
        <v>10</v>
      </c>
      <c r="D33" s="116">
        <v>6.7574872959238794E-2</v>
      </c>
      <c r="E33" s="116">
        <v>6.3761955366631207E-2</v>
      </c>
      <c r="F33" s="116">
        <v>6.0765718299964903E-2</v>
      </c>
      <c r="G33" s="116">
        <v>5.9633930328675498E-2</v>
      </c>
      <c r="H33" s="116">
        <v>6.8892393018324199E-2</v>
      </c>
      <c r="I33" s="116">
        <v>6.6651655032650303E-2</v>
      </c>
    </row>
    <row r="34" spans="1:9" s="3" customFormat="1" x14ac:dyDescent="0.25">
      <c r="A34" s="133" t="s">
        <v>36</v>
      </c>
      <c r="B34" s="134" t="s">
        <v>70</v>
      </c>
      <c r="C34" s="125" t="s">
        <v>50</v>
      </c>
      <c r="D34" s="118">
        <v>6.3410454155955448E-2</v>
      </c>
      <c r="E34" s="118">
        <v>5.9157730274838435E-2</v>
      </c>
      <c r="F34" s="118">
        <v>5.7278090273014129E-2</v>
      </c>
      <c r="G34" s="118">
        <v>5.5666135881104035E-2</v>
      </c>
      <c r="H34" s="118">
        <v>6.5128345166575646E-2</v>
      </c>
      <c r="I34" s="118">
        <v>5.8754059639799232E-2</v>
      </c>
    </row>
    <row r="35" spans="1:9" s="82" customFormat="1" x14ac:dyDescent="0.25">
      <c r="A35" s="133" t="s">
        <v>36</v>
      </c>
      <c r="B35" s="134" t="s">
        <v>70</v>
      </c>
      <c r="C35" s="127" t="s">
        <v>63</v>
      </c>
      <c r="D35" s="121">
        <v>7.1076011846001999E-2</v>
      </c>
      <c r="E35" s="121">
        <v>6.4165844027640695E-2</v>
      </c>
      <c r="F35" s="121">
        <v>6.4488392089423904E-2</v>
      </c>
      <c r="G35" s="121">
        <v>6.1551433389544698E-2</v>
      </c>
      <c r="H35" s="121">
        <v>6.8123393316195394E-2</v>
      </c>
      <c r="I35" s="121">
        <v>7.3076923076923095E-2</v>
      </c>
    </row>
    <row r="36" spans="1:9" s="3" customFormat="1" x14ac:dyDescent="0.25">
      <c r="A36" s="124" t="s">
        <v>36</v>
      </c>
      <c r="B36" s="129" t="s">
        <v>70</v>
      </c>
      <c r="C36" s="120" t="s">
        <v>26</v>
      </c>
      <c r="D36" s="121">
        <v>7.0075757575757597E-2</v>
      </c>
      <c r="E36" s="121">
        <v>6.2240663900414897E-2</v>
      </c>
      <c r="F36" s="121">
        <v>0.04</v>
      </c>
      <c r="G36" s="121">
        <v>4.5077105575326203E-2</v>
      </c>
      <c r="H36" s="121">
        <v>7.0484581497797405E-2</v>
      </c>
      <c r="I36" s="121">
        <v>7.8651685393258397E-2</v>
      </c>
    </row>
    <row r="37" spans="1:9" s="3" customFormat="1" x14ac:dyDescent="0.25">
      <c r="A37" s="124" t="s">
        <v>36</v>
      </c>
      <c r="B37" s="129" t="s">
        <v>70</v>
      </c>
      <c r="C37" s="120" t="s">
        <v>27</v>
      </c>
      <c r="D37" s="121">
        <v>0.1</v>
      </c>
      <c r="E37" s="121">
        <v>9.3576526566217302E-2</v>
      </c>
      <c r="F37" s="121">
        <v>9.3321917808219204E-2</v>
      </c>
      <c r="G37" s="121">
        <v>8.5376930063578604E-2</v>
      </c>
      <c r="H37" s="121">
        <v>0.10480887792848299</v>
      </c>
      <c r="I37" s="121">
        <v>8.15450643776824E-2</v>
      </c>
    </row>
    <row r="38" spans="1:9" s="3" customFormat="1" ht="13.8" thickBot="1" x14ac:dyDescent="0.3">
      <c r="A38" s="131" t="s">
        <v>36</v>
      </c>
      <c r="B38" s="132" t="s">
        <v>70</v>
      </c>
      <c r="C38" s="127" t="s">
        <v>28</v>
      </c>
      <c r="D38" s="121">
        <v>7.6275939427930498E-2</v>
      </c>
      <c r="E38" s="121">
        <v>7.97933409873708E-2</v>
      </c>
      <c r="F38" s="121">
        <v>7.3193473193473205E-2</v>
      </c>
      <c r="G38" s="121">
        <v>7.9170593779453402E-2</v>
      </c>
      <c r="H38" s="121">
        <v>8.6218601493550595E-2</v>
      </c>
      <c r="I38" s="121">
        <v>0.117493472584856</v>
      </c>
    </row>
    <row r="39" spans="1:9" s="3" customFormat="1" x14ac:dyDescent="0.25">
      <c r="A39" s="122" t="s">
        <v>37</v>
      </c>
      <c r="B39" s="128" t="s">
        <v>16</v>
      </c>
      <c r="C39" s="123" t="s">
        <v>10</v>
      </c>
      <c r="D39" s="116">
        <v>0.60578947368421054</v>
      </c>
      <c r="E39" s="116">
        <v>0.61043285238623757</v>
      </c>
      <c r="F39" s="116">
        <v>0.64049999999999996</v>
      </c>
      <c r="G39" s="116">
        <v>0.64318479699999997</v>
      </c>
      <c r="H39" s="116">
        <v>0.61203949869999996</v>
      </c>
      <c r="I39" s="116">
        <v>0.62140221399999995</v>
      </c>
    </row>
    <row r="40" spans="1:9" s="3" customFormat="1" x14ac:dyDescent="0.25">
      <c r="A40" s="124" t="s">
        <v>37</v>
      </c>
      <c r="B40" s="129" t="s">
        <v>16</v>
      </c>
      <c r="C40" s="125" t="s">
        <v>50</v>
      </c>
      <c r="D40" s="119">
        <v>0.58077503774534478</v>
      </c>
      <c r="E40" s="119">
        <v>0.58426368952684737</v>
      </c>
      <c r="F40" s="119">
        <v>0.59700315457413244</v>
      </c>
      <c r="G40" s="119">
        <v>0.62440191387559807</v>
      </c>
      <c r="H40" s="119">
        <v>0.61129385964912286</v>
      </c>
      <c r="I40" s="119">
        <v>0.61744301288404357</v>
      </c>
    </row>
    <row r="41" spans="1:9" s="82" customFormat="1" x14ac:dyDescent="0.25">
      <c r="A41" s="126" t="s">
        <v>37</v>
      </c>
      <c r="B41" s="130" t="s">
        <v>16</v>
      </c>
      <c r="C41" s="127" t="s">
        <v>63</v>
      </c>
      <c r="D41" s="233">
        <v>0.62763466000000001</v>
      </c>
      <c r="E41" s="233">
        <v>0.69329896899999999</v>
      </c>
      <c r="F41" s="233">
        <v>0.80487804900000004</v>
      </c>
      <c r="G41" s="233">
        <v>0.72355769199999997</v>
      </c>
      <c r="H41" s="233">
        <v>0.66371681419999995</v>
      </c>
      <c r="I41" s="233">
        <v>0.66666666669999997</v>
      </c>
    </row>
    <row r="42" spans="1:9" s="3" customFormat="1" x14ac:dyDescent="0.25">
      <c r="A42" s="126" t="s">
        <v>37</v>
      </c>
      <c r="B42" s="130" t="s">
        <v>16</v>
      </c>
      <c r="C42" s="120" t="s">
        <v>26</v>
      </c>
      <c r="D42" s="121">
        <v>0.67259999999999998</v>
      </c>
      <c r="E42" s="121">
        <v>0.65359999999999996</v>
      </c>
      <c r="F42" s="121">
        <v>0.78439999999999999</v>
      </c>
      <c r="G42" s="121">
        <v>0.78680203100000001</v>
      </c>
      <c r="H42" s="121">
        <v>0.63586956520000004</v>
      </c>
      <c r="I42" s="121">
        <v>0.61111111110000005</v>
      </c>
    </row>
    <row r="43" spans="1:9" s="3" customFormat="1" x14ac:dyDescent="0.25">
      <c r="A43" s="126" t="s">
        <v>37</v>
      </c>
      <c r="B43" s="130" t="s">
        <v>16</v>
      </c>
      <c r="C43" s="120" t="s">
        <v>27</v>
      </c>
      <c r="D43" s="121">
        <v>0.62755102040816324</v>
      </c>
      <c r="E43" s="121">
        <v>0.65023474178403751</v>
      </c>
      <c r="F43" s="121">
        <v>0.62809999999999999</v>
      </c>
      <c r="G43" s="121">
        <v>0.67153284700000004</v>
      </c>
      <c r="H43" s="121">
        <v>0.58922558920000001</v>
      </c>
      <c r="I43" s="121">
        <v>0.59756097559999999</v>
      </c>
    </row>
    <row r="44" spans="1:9" s="3" customFormat="1" ht="13.8" thickBot="1" x14ac:dyDescent="0.3">
      <c r="A44" s="126" t="s">
        <v>37</v>
      </c>
      <c r="B44" s="130" t="s">
        <v>16</v>
      </c>
      <c r="C44" s="127" t="s">
        <v>28</v>
      </c>
      <c r="D44" s="121">
        <v>0.69899999999999995</v>
      </c>
      <c r="E44" s="121">
        <v>0.67359999999999998</v>
      </c>
      <c r="F44" s="121">
        <v>0.73919999999999997</v>
      </c>
      <c r="G44" s="121">
        <v>0.64888888899999997</v>
      </c>
      <c r="H44" s="121">
        <v>0.59649122809999999</v>
      </c>
      <c r="I44" s="121">
        <v>0.63703703700000003</v>
      </c>
    </row>
    <row r="45" spans="1:9" s="3" customFormat="1" x14ac:dyDescent="0.25">
      <c r="A45" s="122" t="s">
        <v>38</v>
      </c>
      <c r="B45" s="123" t="s">
        <v>67</v>
      </c>
      <c r="C45" s="123" t="s">
        <v>10</v>
      </c>
      <c r="D45" s="135">
        <v>18.309106593692434</v>
      </c>
      <c r="E45" s="135">
        <v>17.829531952633392</v>
      </c>
      <c r="F45" s="135">
        <v>17.368152527414455</v>
      </c>
      <c r="G45" s="135">
        <v>17.740702072252365</v>
      </c>
      <c r="H45" s="135">
        <v>18.163070182768202</v>
      </c>
      <c r="I45" s="135">
        <v>18.855003933863401</v>
      </c>
    </row>
    <row r="46" spans="1:9" s="3" customFormat="1" x14ac:dyDescent="0.25">
      <c r="A46" s="124" t="s">
        <v>38</v>
      </c>
      <c r="B46" s="125" t="s">
        <v>67</v>
      </c>
      <c r="C46" s="125" t="s">
        <v>50</v>
      </c>
      <c r="D46" s="136">
        <v>17.890084735393671</v>
      </c>
      <c r="E46" s="136">
        <v>17.616498117612508</v>
      </c>
      <c r="F46" s="136">
        <v>17.302702741141957</v>
      </c>
      <c r="G46" s="136">
        <v>17.439593529153989</v>
      </c>
      <c r="H46" s="136">
        <v>18.009256259539296</v>
      </c>
      <c r="I46" s="136">
        <v>18.821911369483686</v>
      </c>
    </row>
    <row r="47" spans="1:9" s="82" customFormat="1" x14ac:dyDescent="0.25">
      <c r="A47" s="126" t="s">
        <v>38</v>
      </c>
      <c r="B47" s="127" t="s">
        <v>67</v>
      </c>
      <c r="C47" s="127" t="s">
        <v>63</v>
      </c>
      <c r="D47" s="137">
        <v>21.649064032580299</v>
      </c>
      <c r="E47" s="137">
        <v>19.352796621845496</v>
      </c>
      <c r="F47" s="137">
        <v>17.18068123718546</v>
      </c>
      <c r="G47" s="137">
        <v>17.376714532257477</v>
      </c>
      <c r="H47" s="137">
        <v>18.0253343823805</v>
      </c>
      <c r="I47" s="137">
        <v>19.766500202635999</v>
      </c>
    </row>
    <row r="48" spans="1:9" s="3" customFormat="1" x14ac:dyDescent="0.25">
      <c r="A48" s="126" t="s">
        <v>38</v>
      </c>
      <c r="B48" s="127" t="s">
        <v>67</v>
      </c>
      <c r="C48" s="120" t="s">
        <v>26</v>
      </c>
      <c r="D48" s="137">
        <v>18.320535655357872</v>
      </c>
      <c r="E48" s="137">
        <v>16.577044930654761</v>
      </c>
      <c r="F48" s="137">
        <v>15.275371837065867</v>
      </c>
      <c r="G48" s="137">
        <v>16.604990108635793</v>
      </c>
      <c r="H48" s="137">
        <v>17.025306972038699</v>
      </c>
      <c r="I48" s="137">
        <v>18.0818399045062</v>
      </c>
    </row>
    <row r="49" spans="1:13" s="3" customFormat="1" x14ac:dyDescent="0.25">
      <c r="A49" s="126" t="s">
        <v>38</v>
      </c>
      <c r="B49" s="127" t="s">
        <v>67</v>
      </c>
      <c r="C49" s="120" t="s">
        <v>27</v>
      </c>
      <c r="D49" s="137">
        <v>19.972394540971152</v>
      </c>
      <c r="E49" s="137">
        <v>18.961649061747572</v>
      </c>
      <c r="F49" s="137">
        <v>19.862289954410645</v>
      </c>
      <c r="G49" s="137">
        <v>19.746396017825653</v>
      </c>
      <c r="H49" s="137">
        <v>19.281342442609201</v>
      </c>
      <c r="I49" s="137">
        <v>18.661054287756102</v>
      </c>
    </row>
    <row r="50" spans="1:13" s="3" customFormat="1" ht="13.8" thickBot="1" x14ac:dyDescent="0.3">
      <c r="A50" s="131" t="s">
        <v>38</v>
      </c>
      <c r="B50" s="138" t="s">
        <v>67</v>
      </c>
      <c r="C50" s="138" t="s">
        <v>28</v>
      </c>
      <c r="D50" s="139">
        <v>18.670051162357623</v>
      </c>
      <c r="E50" s="139">
        <v>18.418397081857233</v>
      </c>
      <c r="F50" s="139">
        <v>17.477256435156566</v>
      </c>
      <c r="G50" s="139">
        <v>19.563976557627381</v>
      </c>
      <c r="H50" s="139">
        <v>19.296065349941198</v>
      </c>
      <c r="I50" s="139">
        <v>19.008232027982199</v>
      </c>
    </row>
    <row r="51" spans="1:13" s="3" customFormat="1" x14ac:dyDescent="0.25">
      <c r="A51" s="122" t="s">
        <v>42</v>
      </c>
      <c r="B51" s="123" t="s">
        <v>68</v>
      </c>
      <c r="C51" s="140" t="s">
        <v>10</v>
      </c>
      <c r="D51" s="111">
        <v>12.804830145451326</v>
      </c>
      <c r="E51" s="111">
        <v>13.10734735518805</v>
      </c>
      <c r="F51" s="111">
        <v>12.663823755964483</v>
      </c>
      <c r="G51" s="111">
        <v>12.84376450984419</v>
      </c>
      <c r="H51" s="111">
        <v>13.284892344773301</v>
      </c>
      <c r="I51" s="111">
        <v>13.763918252156399</v>
      </c>
    </row>
    <row r="52" spans="1:13" s="3" customFormat="1" x14ac:dyDescent="0.25">
      <c r="A52" s="124" t="s">
        <v>42</v>
      </c>
      <c r="B52" s="125" t="s">
        <v>68</v>
      </c>
      <c r="C52" s="125" t="s">
        <v>50</v>
      </c>
      <c r="D52" s="37">
        <v>12.428653320600045</v>
      </c>
      <c r="E52" s="37">
        <v>13.105422131547622</v>
      </c>
      <c r="F52" s="37">
        <v>12.350773291576893</v>
      </c>
      <c r="G52" s="37">
        <v>12.560661391715801</v>
      </c>
      <c r="H52" s="37">
        <v>13.113306451589912</v>
      </c>
      <c r="I52" s="37">
        <v>14.0187225682588</v>
      </c>
    </row>
    <row r="53" spans="1:13" s="82" customFormat="1" x14ac:dyDescent="0.25">
      <c r="A53" s="126" t="s">
        <v>42</v>
      </c>
      <c r="B53" s="127" t="s">
        <v>68</v>
      </c>
      <c r="C53" s="127" t="s">
        <v>63</v>
      </c>
      <c r="D53" s="234">
        <v>13.762096774473685</v>
      </c>
      <c r="E53" s="234">
        <v>14.747225391800642</v>
      </c>
      <c r="F53" s="234">
        <v>14.465949820978835</v>
      </c>
      <c r="G53" s="234">
        <v>13.516129032314607</v>
      </c>
      <c r="H53" s="234">
        <v>13.517343771129701</v>
      </c>
      <c r="I53" s="234">
        <v>14.790152801263201</v>
      </c>
    </row>
    <row r="54" spans="1:13" s="3" customFormat="1" x14ac:dyDescent="0.25">
      <c r="A54" s="126" t="s">
        <v>42</v>
      </c>
      <c r="B54" s="127" t="s">
        <v>68</v>
      </c>
      <c r="C54" s="120" t="s">
        <v>26</v>
      </c>
      <c r="D54" s="56">
        <v>12.531461568765431</v>
      </c>
      <c r="E54" s="56">
        <v>12.027872099078946</v>
      </c>
      <c r="F54" s="56">
        <v>12.278498081125402</v>
      </c>
      <c r="G54" s="56">
        <v>12.501318725911949</v>
      </c>
      <c r="H54" s="56">
        <v>14.1242762613462</v>
      </c>
      <c r="I54" s="56">
        <v>13.6617147705263</v>
      </c>
    </row>
    <row r="55" spans="1:13" s="3" customFormat="1" x14ac:dyDescent="0.25">
      <c r="A55" s="126" t="s">
        <v>42</v>
      </c>
      <c r="B55" s="127" t="s">
        <v>68</v>
      </c>
      <c r="C55" s="120" t="s">
        <v>27</v>
      </c>
      <c r="D55" s="56">
        <v>15.075356953907106</v>
      </c>
      <c r="E55" s="56">
        <v>14.560808858507462</v>
      </c>
      <c r="F55" s="56">
        <v>14.85248655892361</v>
      </c>
      <c r="G55" s="56">
        <v>14.991664862416107</v>
      </c>
      <c r="H55" s="56">
        <v>15.6258409520321</v>
      </c>
      <c r="I55" s="56">
        <v>12.0185087254098</v>
      </c>
    </row>
    <row r="56" spans="1:13" s="3" customFormat="1" ht="13.8" thickBot="1" x14ac:dyDescent="0.3">
      <c r="A56" s="126" t="s">
        <v>42</v>
      </c>
      <c r="B56" s="127" t="s">
        <v>68</v>
      </c>
      <c r="C56" s="127" t="s">
        <v>28</v>
      </c>
      <c r="D56" s="56">
        <v>13.94346524727835</v>
      </c>
      <c r="E56" s="56">
        <v>11.450244815580358</v>
      </c>
      <c r="F56" s="56">
        <v>13.142803790448625</v>
      </c>
      <c r="G56" s="56">
        <v>13.877747402661017</v>
      </c>
      <c r="H56" s="56">
        <v>12.454085446434901</v>
      </c>
      <c r="I56" s="56">
        <v>11.9179316885294</v>
      </c>
    </row>
    <row r="57" spans="1:13" s="3" customFormat="1" x14ac:dyDescent="0.25">
      <c r="A57" s="32" t="s">
        <v>40</v>
      </c>
      <c r="B57" s="115" t="s">
        <v>83</v>
      </c>
      <c r="C57" s="115" t="s">
        <v>10</v>
      </c>
      <c r="D57" s="111">
        <v>3.7539684557890061</v>
      </c>
      <c r="E57" s="111">
        <v>3.725129059477458</v>
      </c>
      <c r="F57" s="111">
        <v>3.7920372021440274</v>
      </c>
      <c r="G57" s="111">
        <v>3.9380827763936765</v>
      </c>
      <c r="H57" s="111">
        <v>3.6925582676838999</v>
      </c>
      <c r="I57" s="111">
        <v>3.63670297988355</v>
      </c>
      <c r="J57" s="5"/>
      <c r="K57" s="5"/>
      <c r="L57" s="5"/>
      <c r="M57" s="5"/>
    </row>
    <row r="58" spans="1:13" s="3" customFormat="1" x14ac:dyDescent="0.25">
      <c r="A58" s="11" t="s">
        <v>40</v>
      </c>
      <c r="B58" s="117" t="s">
        <v>83</v>
      </c>
      <c r="C58" s="117" t="s">
        <v>50</v>
      </c>
      <c r="D58" s="37">
        <v>3.6755525260688939</v>
      </c>
      <c r="E58" s="37">
        <v>3.6361631593835551</v>
      </c>
      <c r="F58" s="37">
        <v>3.7557021821983367</v>
      </c>
      <c r="G58" s="37">
        <v>3.8351802176281344</v>
      </c>
      <c r="H58" s="37">
        <v>3.686442505899187</v>
      </c>
      <c r="I58" s="37">
        <v>3.6829061878888623</v>
      </c>
    </row>
    <row r="59" spans="1:13" s="82" customFormat="1" x14ac:dyDescent="0.25">
      <c r="A59" s="33" t="s">
        <v>40</v>
      </c>
      <c r="B59" s="120" t="s">
        <v>83</v>
      </c>
      <c r="C59" s="120" t="s">
        <v>63</v>
      </c>
      <c r="D59" s="234">
        <v>4.1213736758291217</v>
      </c>
      <c r="E59" s="234">
        <v>4.1010555459422049</v>
      </c>
      <c r="F59" s="234">
        <v>3.875827423832054</v>
      </c>
      <c r="G59" s="234">
        <v>4.0061327320951783</v>
      </c>
      <c r="H59" s="234">
        <v>4.27451839871825</v>
      </c>
      <c r="I59" s="234">
        <v>3.4327240856720298</v>
      </c>
    </row>
    <row r="60" spans="1:13" s="3" customFormat="1" x14ac:dyDescent="0.25">
      <c r="A60" s="33" t="s">
        <v>40</v>
      </c>
      <c r="B60" s="120" t="s">
        <v>83</v>
      </c>
      <c r="C60" s="120" t="s">
        <v>26</v>
      </c>
      <c r="D60" s="56">
        <v>3.6521937619226192</v>
      </c>
      <c r="E60" s="56">
        <v>3.7046472871931395</v>
      </c>
      <c r="F60" s="56">
        <v>3.6768887527888361</v>
      </c>
      <c r="G60" s="56">
        <v>4.2675927225878914</v>
      </c>
      <c r="H60" s="56">
        <v>3.2127093300205298</v>
      </c>
      <c r="I60" s="56">
        <v>3.2741177407790998</v>
      </c>
    </row>
    <row r="61" spans="1:13" s="3" customFormat="1" x14ac:dyDescent="0.25">
      <c r="A61" s="33" t="s">
        <v>40</v>
      </c>
      <c r="B61" s="120" t="s">
        <v>83</v>
      </c>
      <c r="C61" s="120" t="s">
        <v>27</v>
      </c>
      <c r="D61" s="56">
        <v>3.753087124726977</v>
      </c>
      <c r="E61" s="56">
        <v>3.9291194950343109</v>
      </c>
      <c r="F61" s="56">
        <v>3.9453432993481936</v>
      </c>
      <c r="G61" s="56">
        <v>3.8804671636470425</v>
      </c>
      <c r="H61" s="56">
        <v>3.6121966064739799</v>
      </c>
      <c r="I61" s="56">
        <v>3.47638087867676</v>
      </c>
    </row>
    <row r="62" spans="1:13" s="3" customFormat="1" ht="13.8" thickBot="1" x14ac:dyDescent="0.3">
      <c r="A62" s="33" t="s">
        <v>40</v>
      </c>
      <c r="B62" s="120" t="s">
        <v>83</v>
      </c>
      <c r="C62" s="120" t="s">
        <v>28</v>
      </c>
      <c r="D62" s="56">
        <v>4.1773112610245784</v>
      </c>
      <c r="E62" s="56">
        <v>3.9866220051301644</v>
      </c>
      <c r="F62" s="56">
        <v>3.9345854410057353</v>
      </c>
      <c r="G62" s="56">
        <v>4.467225929202951</v>
      </c>
      <c r="H62" s="56">
        <v>3.6408485081581601</v>
      </c>
      <c r="I62" s="56">
        <v>3.7147646339767402</v>
      </c>
    </row>
    <row r="63" spans="1:13" s="3" customFormat="1" x14ac:dyDescent="0.25">
      <c r="A63" s="122" t="s">
        <v>43</v>
      </c>
      <c r="B63" s="128" t="s">
        <v>51</v>
      </c>
      <c r="C63" s="123" t="s">
        <v>10</v>
      </c>
      <c r="D63" s="116">
        <v>0.31995300567848051</v>
      </c>
      <c r="E63" s="116">
        <v>0.23673612327088076</v>
      </c>
      <c r="F63" s="116">
        <v>0.25661809088557386</v>
      </c>
      <c r="G63" s="116">
        <v>0.30181664554288129</v>
      </c>
      <c r="H63" s="116">
        <v>0.26880811496196111</v>
      </c>
      <c r="I63" s="116">
        <v>0.374760994263862</v>
      </c>
    </row>
    <row r="64" spans="1:13" s="3" customFormat="1" x14ac:dyDescent="0.25">
      <c r="A64" s="124" t="s">
        <v>43</v>
      </c>
      <c r="B64" s="129" t="s">
        <v>51</v>
      </c>
      <c r="C64" s="125" t="s">
        <v>50</v>
      </c>
      <c r="D64" s="118">
        <v>0.316327868852459</v>
      </c>
      <c r="E64" s="118">
        <v>0.22888914629908491</v>
      </c>
      <c r="F64" s="118">
        <v>0.26018099547511314</v>
      </c>
      <c r="G64" s="118">
        <v>0.29207756232686982</v>
      </c>
      <c r="H64" s="118">
        <v>0.26476804983869173</v>
      </c>
      <c r="I64" s="118">
        <v>0.35799999999999998</v>
      </c>
    </row>
    <row r="65" spans="1:9" s="82" customFormat="1" x14ac:dyDescent="0.25">
      <c r="A65" s="124" t="s">
        <v>43</v>
      </c>
      <c r="B65" s="129" t="s">
        <v>51</v>
      </c>
      <c r="C65" s="127" t="s">
        <v>63</v>
      </c>
      <c r="D65" s="121">
        <v>0.33333333333333331</v>
      </c>
      <c r="E65" s="121">
        <v>0.34146341463414637</v>
      </c>
      <c r="F65" s="121">
        <v>0.25316455696202533</v>
      </c>
      <c r="G65" s="121">
        <v>0.30226700251889171</v>
      </c>
      <c r="H65" s="121">
        <v>0.13592233009708737</v>
      </c>
      <c r="I65" s="121">
        <v>0.18181818181818199</v>
      </c>
    </row>
    <row r="66" spans="1:9" s="3" customFormat="1" x14ac:dyDescent="0.25">
      <c r="A66" s="124" t="s">
        <v>43</v>
      </c>
      <c r="B66" s="129" t="s">
        <v>51</v>
      </c>
      <c r="C66" s="120" t="s">
        <v>26</v>
      </c>
      <c r="D66" s="121">
        <v>0.30564784053156147</v>
      </c>
      <c r="E66" s="121">
        <v>0.19047619047619047</v>
      </c>
      <c r="F66" s="121">
        <v>0.21917808219178081</v>
      </c>
      <c r="G66" s="121">
        <v>0.15635179153094461</v>
      </c>
      <c r="H66" s="121">
        <v>0.19692307692307692</v>
      </c>
      <c r="I66" s="121">
        <v>0.35555555555555601</v>
      </c>
    </row>
    <row r="67" spans="1:9" s="3" customFormat="1" x14ac:dyDescent="0.25">
      <c r="A67" s="124" t="s">
        <v>43</v>
      </c>
      <c r="B67" s="129" t="s">
        <v>51</v>
      </c>
      <c r="C67" s="120" t="s">
        <v>27</v>
      </c>
      <c r="D67" s="121">
        <v>0.35854341736694678</v>
      </c>
      <c r="E67" s="121">
        <v>0.27944760357432979</v>
      </c>
      <c r="F67" s="121">
        <v>0.2372322899505766</v>
      </c>
      <c r="G67" s="121">
        <v>0.32903225806451614</v>
      </c>
      <c r="H67" s="121">
        <v>0.30819672131147541</v>
      </c>
      <c r="I67" s="121">
        <v>0.55045871559632997</v>
      </c>
    </row>
    <row r="68" spans="1:9" s="3" customFormat="1" ht="13.8" thickBot="1" x14ac:dyDescent="0.3">
      <c r="A68" s="131" t="s">
        <v>43</v>
      </c>
      <c r="B68" s="132" t="s">
        <v>51</v>
      </c>
      <c r="C68" s="127" t="s">
        <v>28</v>
      </c>
      <c r="D68" s="121">
        <v>0.30112923462986196</v>
      </c>
      <c r="E68" s="121">
        <v>0.22014051522248243</v>
      </c>
      <c r="F68" s="121">
        <v>0.26168224299065418</v>
      </c>
      <c r="G68" s="121">
        <v>0.41570438799076215</v>
      </c>
      <c r="H68" s="121">
        <v>0.34389140271493213</v>
      </c>
      <c r="I68" s="121">
        <v>0.39183673469387797</v>
      </c>
    </row>
    <row r="69" spans="1:9" s="82" customFormat="1" x14ac:dyDescent="0.25">
      <c r="A69" s="122" t="s">
        <v>44</v>
      </c>
      <c r="B69" s="128" t="s">
        <v>52</v>
      </c>
      <c r="C69" s="123" t="s">
        <v>10</v>
      </c>
      <c r="D69" s="116">
        <v>0.2529046203728722</v>
      </c>
      <c r="E69" s="116">
        <v>0.15996168582375478</v>
      </c>
      <c r="F69" s="116">
        <v>0.19894567957827183</v>
      </c>
      <c r="G69" s="116">
        <v>0.23327779100214235</v>
      </c>
      <c r="H69" s="116">
        <v>0.18555206571635699</v>
      </c>
      <c r="I69" s="116">
        <v>0.20917431192660599</v>
      </c>
    </row>
    <row r="70" spans="1:9" s="82" customFormat="1" x14ac:dyDescent="0.25">
      <c r="A70" s="124" t="s">
        <v>44</v>
      </c>
      <c r="B70" s="129" t="s">
        <v>52</v>
      </c>
      <c r="C70" s="125" t="s">
        <v>50</v>
      </c>
      <c r="D70" s="118">
        <v>0.23777864685177943</v>
      </c>
      <c r="E70" s="118">
        <v>0.14236351071181755</v>
      </c>
      <c r="F70" s="118">
        <v>0.21492537313432836</v>
      </c>
      <c r="G70" s="118">
        <v>0.23603351955307261</v>
      </c>
      <c r="H70" s="118">
        <v>0.17015242821694435</v>
      </c>
      <c r="I70" s="118">
        <v>0.19600000000000001</v>
      </c>
    </row>
    <row r="71" spans="1:9" s="82" customFormat="1" x14ac:dyDescent="0.25">
      <c r="A71" s="124" t="s">
        <v>44</v>
      </c>
      <c r="B71" s="129" t="s">
        <v>52</v>
      </c>
      <c r="C71" s="127" t="s">
        <v>63</v>
      </c>
      <c r="D71" s="121">
        <v>0.33480176211453744</v>
      </c>
      <c r="E71" s="121">
        <v>0.23529411764705882</v>
      </c>
      <c r="F71" s="121">
        <v>9.2592592592592587E-2</v>
      </c>
      <c r="G71" s="121">
        <v>9.4786729857819899E-2</v>
      </c>
      <c r="H71" s="121">
        <v>0.18779342723004699</v>
      </c>
      <c r="I71" s="121">
        <v>0.214285714285714</v>
      </c>
    </row>
    <row r="72" spans="1:9" s="82" customFormat="1" x14ac:dyDescent="0.25">
      <c r="A72" s="124" t="s">
        <v>44</v>
      </c>
      <c r="B72" s="129" t="s">
        <v>52</v>
      </c>
      <c r="C72" s="120" t="s">
        <v>26</v>
      </c>
      <c r="D72" s="121">
        <v>0.28402366863905326</v>
      </c>
      <c r="E72" s="121">
        <v>0.17112299465240641</v>
      </c>
      <c r="F72" s="121">
        <v>0.13333333333333333</v>
      </c>
      <c r="G72" s="121">
        <v>0.32608695652173914</v>
      </c>
      <c r="H72" s="121">
        <v>0.22099447513812201</v>
      </c>
      <c r="I72" s="121">
        <v>0</v>
      </c>
    </row>
    <row r="73" spans="1:9" s="82" customFormat="1" x14ac:dyDescent="0.25">
      <c r="A73" s="124" t="s">
        <v>44</v>
      </c>
      <c r="B73" s="129" t="s">
        <v>52</v>
      </c>
      <c r="C73" s="120" t="s">
        <v>27</v>
      </c>
      <c r="D73" s="121">
        <v>0.25214899713467048</v>
      </c>
      <c r="E73" s="121">
        <v>0.12264150943396226</v>
      </c>
      <c r="F73" s="121">
        <v>0.11475409836065574</v>
      </c>
      <c r="G73" s="121">
        <v>0.15833333333333333</v>
      </c>
      <c r="H73" s="121">
        <v>0.105726872246696</v>
      </c>
      <c r="I73" s="121">
        <v>0.173913043478261</v>
      </c>
    </row>
    <row r="74" spans="1:9" s="82" customFormat="1" ht="13.8" thickBot="1" x14ac:dyDescent="0.3">
      <c r="A74" s="131" t="s">
        <v>44</v>
      </c>
      <c r="B74" s="132" t="s">
        <v>52</v>
      </c>
      <c r="C74" s="127" t="s">
        <v>28</v>
      </c>
      <c r="D74" s="121">
        <v>0.2907268170426065</v>
      </c>
      <c r="E74" s="121">
        <v>0.26666666666666666</v>
      </c>
      <c r="F74" s="121">
        <v>0.25862068965517243</v>
      </c>
      <c r="G74" s="121">
        <v>0.32034632034632032</v>
      </c>
      <c r="H74" s="121">
        <v>0.340425531914894</v>
      </c>
      <c r="I74" s="121">
        <v>0.40336134453781503</v>
      </c>
    </row>
    <row r="75" spans="1:9" s="82" customFormat="1" x14ac:dyDescent="0.25">
      <c r="A75" s="122" t="s">
        <v>45</v>
      </c>
      <c r="B75" s="128" t="s">
        <v>53</v>
      </c>
      <c r="C75" s="123" t="s">
        <v>10</v>
      </c>
      <c r="D75" s="116">
        <v>0.22611788617886178</v>
      </c>
      <c r="E75" s="116">
        <v>0.16494360902255639</v>
      </c>
      <c r="F75" s="116">
        <v>0.17413278198943258</v>
      </c>
      <c r="G75" s="116">
        <v>0.17115130127922365</v>
      </c>
      <c r="H75" s="116">
        <v>0.24607961399276199</v>
      </c>
      <c r="I75" s="116">
        <v>0.21717846016911399</v>
      </c>
    </row>
    <row r="76" spans="1:9" s="82" customFormat="1" x14ac:dyDescent="0.25">
      <c r="A76" s="124" t="s">
        <v>45</v>
      </c>
      <c r="B76" s="129" t="s">
        <v>53</v>
      </c>
      <c r="C76" s="125" t="s">
        <v>50</v>
      </c>
      <c r="D76" s="118">
        <v>0.22562674094707522</v>
      </c>
      <c r="E76" s="118">
        <v>0.16259640102827763</v>
      </c>
      <c r="F76" s="118">
        <v>0.17169517884914465</v>
      </c>
      <c r="G76" s="118">
        <v>0.16403220996122875</v>
      </c>
      <c r="H76" s="118">
        <v>0.24769918485406259</v>
      </c>
      <c r="I76" s="118">
        <v>0.21099999999999999</v>
      </c>
    </row>
    <row r="77" spans="1:9" s="82" customFormat="1" x14ac:dyDescent="0.25">
      <c r="A77" s="124" t="s">
        <v>45</v>
      </c>
      <c r="B77" s="129" t="s">
        <v>53</v>
      </c>
      <c r="C77" s="127" t="s">
        <v>63</v>
      </c>
      <c r="D77" s="121">
        <v>0.2247191011235955</v>
      </c>
      <c r="E77" s="121">
        <v>0.1762114537444934</v>
      </c>
      <c r="F77" s="121">
        <v>0.18410041841004185</v>
      </c>
      <c r="G77" s="121">
        <v>0.15594541910331383</v>
      </c>
      <c r="H77" s="121">
        <v>0.22695035460992899</v>
      </c>
      <c r="I77" s="121">
        <v>0.25477707006369399</v>
      </c>
    </row>
    <row r="78" spans="1:9" s="82" customFormat="1" x14ac:dyDescent="0.25">
      <c r="A78" s="124" t="s">
        <v>45</v>
      </c>
      <c r="B78" s="129" t="s">
        <v>53</v>
      </c>
      <c r="C78" s="120" t="s">
        <v>26</v>
      </c>
      <c r="D78" s="121">
        <v>0.27467811158798283</v>
      </c>
      <c r="E78" s="121">
        <v>0.21993127147766323</v>
      </c>
      <c r="F78" s="121">
        <v>0.12618296529968454</v>
      </c>
      <c r="G78" s="121">
        <v>0.28653295128939826</v>
      </c>
      <c r="H78" s="121" t="s">
        <v>1</v>
      </c>
      <c r="I78" s="121" t="s">
        <v>1</v>
      </c>
    </row>
    <row r="79" spans="1:9" s="82" customFormat="1" x14ac:dyDescent="0.25">
      <c r="A79" s="124" t="s">
        <v>45</v>
      </c>
      <c r="B79" s="129" t="s">
        <v>53</v>
      </c>
      <c r="C79" s="120" t="s">
        <v>27</v>
      </c>
      <c r="D79" s="121">
        <v>0.26434782608695651</v>
      </c>
      <c r="E79" s="121">
        <v>0.19219219219219219</v>
      </c>
      <c r="F79" s="121">
        <v>0.18035426731078905</v>
      </c>
      <c r="G79" s="121">
        <v>0.14213197969543148</v>
      </c>
      <c r="H79" s="121" t="s">
        <v>1</v>
      </c>
      <c r="I79" s="121" t="s">
        <v>1</v>
      </c>
    </row>
    <row r="80" spans="1:9" s="82" customFormat="1" ht="13.8" thickBot="1" x14ac:dyDescent="0.3">
      <c r="A80" s="131" t="s">
        <v>45</v>
      </c>
      <c r="B80" s="132" t="s">
        <v>53</v>
      </c>
      <c r="C80" s="127" t="s">
        <v>28</v>
      </c>
      <c r="D80" s="121">
        <v>0.192</v>
      </c>
      <c r="E80" s="121">
        <v>0.13683010262257697</v>
      </c>
      <c r="F80" s="121">
        <v>0.2</v>
      </c>
      <c r="G80" s="121">
        <v>0.20682068206820681</v>
      </c>
      <c r="H80" s="121">
        <v>0.244467860906217</v>
      </c>
      <c r="I80" s="121">
        <v>0.23728813559322001</v>
      </c>
    </row>
    <row r="81" spans="1:10" s="82" customFormat="1" x14ac:dyDescent="0.25">
      <c r="A81" s="122" t="s">
        <v>46</v>
      </c>
      <c r="B81" s="128" t="s">
        <v>54</v>
      </c>
      <c r="C81" s="123" t="s">
        <v>10</v>
      </c>
      <c r="D81" s="116">
        <v>7.8212290502793297E-2</v>
      </c>
      <c r="E81" s="116">
        <v>5.128205128205128E-2</v>
      </c>
      <c r="F81" s="116">
        <v>5.6782334384858045E-2</v>
      </c>
      <c r="G81" s="116">
        <v>7.6707950459448657E-2</v>
      </c>
      <c r="H81" s="116">
        <v>9.9173553719008295E-2</v>
      </c>
      <c r="I81" s="116">
        <v>2.5078369905956101E-2</v>
      </c>
    </row>
    <row r="82" spans="1:10" s="82" customFormat="1" x14ac:dyDescent="0.25">
      <c r="A82" s="124" t="s">
        <v>46</v>
      </c>
      <c r="B82" s="129" t="s">
        <v>54</v>
      </c>
      <c r="C82" s="125" t="s">
        <v>50</v>
      </c>
      <c r="D82" s="118">
        <v>8.2313681868743049E-2</v>
      </c>
      <c r="E82" s="118">
        <v>4.2964554242749732E-2</v>
      </c>
      <c r="F82" s="118">
        <v>5.1336898395721926E-2</v>
      </c>
      <c r="G82" s="118">
        <v>6.7689053410893707E-2</v>
      </c>
      <c r="H82" s="118">
        <v>7.2519083969465645E-2</v>
      </c>
      <c r="I82" s="118">
        <v>1.4999999999999999E-2</v>
      </c>
    </row>
    <row r="83" spans="1:10" s="82" customFormat="1" x14ac:dyDescent="0.25">
      <c r="A83" s="124" t="s">
        <v>46</v>
      </c>
      <c r="B83" s="129" t="s">
        <v>54</v>
      </c>
      <c r="C83" s="127" t="s">
        <v>63</v>
      </c>
      <c r="D83" s="121">
        <v>7.6923076923076927E-2</v>
      </c>
      <c r="E83" s="121">
        <v>0</v>
      </c>
      <c r="F83" s="121">
        <v>0.10126582278481013</v>
      </c>
      <c r="G83" s="121">
        <v>0.12987012987012986</v>
      </c>
      <c r="H83" s="121">
        <v>0.237623762376238</v>
      </c>
      <c r="I83" s="121">
        <v>0.16666666666666699</v>
      </c>
    </row>
    <row r="84" spans="1:10" s="82" customFormat="1" x14ac:dyDescent="0.25">
      <c r="A84" s="124" t="s">
        <v>46</v>
      </c>
      <c r="B84" s="129" t="s">
        <v>54</v>
      </c>
      <c r="C84" s="120" t="s">
        <v>26</v>
      </c>
      <c r="D84" s="121">
        <v>0.125</v>
      </c>
      <c r="E84" s="121">
        <v>0.13114754098360656</v>
      </c>
      <c r="F84" s="121">
        <v>0.13114754098360656</v>
      </c>
      <c r="G84" s="121">
        <v>0</v>
      </c>
      <c r="H84" s="121">
        <v>0.69565217391304301</v>
      </c>
      <c r="I84" s="121">
        <v>0</v>
      </c>
    </row>
    <row r="85" spans="1:10" s="82" customFormat="1" x14ac:dyDescent="0.25">
      <c r="A85" s="124" t="s">
        <v>46</v>
      </c>
      <c r="B85" s="129" t="s">
        <v>54</v>
      </c>
      <c r="C85" s="120" t="s">
        <v>27</v>
      </c>
      <c r="D85" s="121">
        <v>6.2827225130890049E-2</v>
      </c>
      <c r="E85" s="121">
        <v>0.14213197969543148</v>
      </c>
      <c r="F85" s="121">
        <v>2.6490066225165563E-2</v>
      </c>
      <c r="G85" s="121">
        <v>5.4421768707482991E-2</v>
      </c>
      <c r="H85" s="121">
        <v>0.218579234972678</v>
      </c>
      <c r="I85" s="121">
        <v>0.12121212121212099</v>
      </c>
    </row>
    <row r="86" spans="1:10" s="82" customFormat="1" ht="13.8" thickBot="1" x14ac:dyDescent="0.3">
      <c r="A86" s="131" t="s">
        <v>46</v>
      </c>
      <c r="B86" s="132" t="s">
        <v>54</v>
      </c>
      <c r="C86" s="127" t="s">
        <v>28</v>
      </c>
      <c r="D86" s="121">
        <v>5.387205387205387E-2</v>
      </c>
      <c r="E86" s="121">
        <v>5.387205387205387E-2</v>
      </c>
      <c r="F86" s="121">
        <v>6.7567567567567571E-2</v>
      </c>
      <c r="G86" s="121">
        <v>0.14173228346456693</v>
      </c>
      <c r="H86" s="121">
        <v>6.7796610169491497E-2</v>
      </c>
      <c r="I86" s="121">
        <v>0</v>
      </c>
    </row>
    <row r="87" spans="1:10" s="3" customFormat="1" x14ac:dyDescent="0.25">
      <c r="A87" s="122" t="s">
        <v>1</v>
      </c>
      <c r="B87" s="128" t="s">
        <v>2</v>
      </c>
      <c r="C87" s="123" t="s">
        <v>10</v>
      </c>
      <c r="D87" s="141">
        <v>1590</v>
      </c>
      <c r="E87" s="141">
        <v>1655.3333333333333</v>
      </c>
      <c r="F87" s="141">
        <v>1723.75</v>
      </c>
      <c r="G87" s="141">
        <v>1551.25</v>
      </c>
      <c r="H87" s="141">
        <v>1376.8333333333333</v>
      </c>
      <c r="I87" s="141">
        <v>1509.6666666666667</v>
      </c>
    </row>
    <row r="88" spans="1:10" s="3" customFormat="1" x14ac:dyDescent="0.25">
      <c r="A88" s="124" t="s">
        <v>1</v>
      </c>
      <c r="B88" s="129" t="s">
        <v>2</v>
      </c>
      <c r="C88" s="125" t="s">
        <v>50</v>
      </c>
      <c r="D88" s="142">
        <v>1185</v>
      </c>
      <c r="E88" s="142">
        <v>1194.75</v>
      </c>
      <c r="F88" s="142">
        <v>1288.3333333333333</v>
      </c>
      <c r="G88" s="142">
        <v>1145.4166666666665</v>
      </c>
      <c r="H88" s="142">
        <v>995.25</v>
      </c>
      <c r="I88" s="142">
        <v>1097.3333333333335</v>
      </c>
    </row>
    <row r="89" spans="1:10" s="82" customFormat="1" x14ac:dyDescent="0.25">
      <c r="A89" s="124" t="s">
        <v>1</v>
      </c>
      <c r="B89" s="129" t="s">
        <v>2</v>
      </c>
      <c r="C89" s="127" t="s">
        <v>63</v>
      </c>
      <c r="D89" s="143">
        <v>86.5</v>
      </c>
      <c r="E89" s="143">
        <v>117.91666666666667</v>
      </c>
      <c r="F89" s="143">
        <v>93.583333333333329</v>
      </c>
      <c r="G89" s="143">
        <v>105.66666666666667</v>
      </c>
      <c r="H89" s="143">
        <v>82.833333333333329</v>
      </c>
      <c r="I89" s="143">
        <v>87.666666666666671</v>
      </c>
    </row>
    <row r="90" spans="1:10" s="3" customFormat="1" x14ac:dyDescent="0.25">
      <c r="A90" s="124" t="s">
        <v>1</v>
      </c>
      <c r="B90" s="129" t="s">
        <v>2</v>
      </c>
      <c r="C90" s="120" t="s">
        <v>26</v>
      </c>
      <c r="D90" s="143">
        <v>61.333333333333336</v>
      </c>
      <c r="E90" s="143">
        <v>72.166666666666671</v>
      </c>
      <c r="F90" s="143">
        <v>83.916666666666671</v>
      </c>
      <c r="G90" s="143">
        <v>74.583333333333329</v>
      </c>
      <c r="H90" s="143">
        <v>75</v>
      </c>
      <c r="I90" s="143">
        <v>78</v>
      </c>
    </row>
    <row r="91" spans="1:10" s="3" customFormat="1" x14ac:dyDescent="0.25">
      <c r="A91" s="124" t="s">
        <v>1</v>
      </c>
      <c r="B91" s="129" t="s">
        <v>2</v>
      </c>
      <c r="C91" s="120" t="s">
        <v>27</v>
      </c>
      <c r="D91" s="143">
        <v>98</v>
      </c>
      <c r="E91" s="143">
        <v>72.166666666666671</v>
      </c>
      <c r="F91" s="143">
        <v>87.166666666666671</v>
      </c>
      <c r="G91" s="143">
        <v>83.75</v>
      </c>
      <c r="H91" s="143">
        <v>78.833333333333329</v>
      </c>
      <c r="I91" s="143">
        <v>92</v>
      </c>
    </row>
    <row r="92" spans="1:10" s="3" customFormat="1" ht="13.8" thickBot="1" x14ac:dyDescent="0.3">
      <c r="A92" s="131" t="s">
        <v>1</v>
      </c>
      <c r="B92" s="132" t="s">
        <v>2</v>
      </c>
      <c r="C92" s="127" t="s">
        <v>28</v>
      </c>
      <c r="D92" s="143">
        <v>159.16666666666666</v>
      </c>
      <c r="E92" s="143">
        <v>198.33333333333334</v>
      </c>
      <c r="F92" s="143">
        <v>170.75</v>
      </c>
      <c r="G92" s="143">
        <v>141.83333333333334</v>
      </c>
      <c r="H92" s="143">
        <v>144.91666666666666</v>
      </c>
      <c r="I92" s="143">
        <v>154.66666666666666</v>
      </c>
      <c r="J92" s="342" t="s">
        <v>146</v>
      </c>
    </row>
    <row r="93" spans="1:10" s="3" customFormat="1" x14ac:dyDescent="0.25">
      <c r="A93" s="57"/>
      <c r="B93" s="53"/>
      <c r="C93" s="58"/>
      <c r="D93" s="53"/>
      <c r="E93" s="53"/>
      <c r="F93" s="53"/>
      <c r="G93" s="53"/>
      <c r="H93" s="53"/>
      <c r="I93" s="53"/>
    </row>
    <row r="94" spans="1:10" x14ac:dyDescent="0.25">
      <c r="A94" s="261" t="s">
        <v>147</v>
      </c>
      <c r="D94" s="78"/>
      <c r="E94" s="78"/>
      <c r="F94" s="78"/>
      <c r="G94" s="78"/>
      <c r="H94" s="78"/>
      <c r="I94" s="78"/>
    </row>
    <row r="95" spans="1:10" x14ac:dyDescent="0.25">
      <c r="A95" s="6" t="s">
        <v>29</v>
      </c>
      <c r="D95" s="78"/>
      <c r="E95" s="78"/>
      <c r="F95" s="78"/>
      <c r="G95" s="78"/>
      <c r="H95" s="78"/>
      <c r="I95" s="78"/>
    </row>
    <row r="96" spans="1:10" x14ac:dyDescent="0.25">
      <c r="A96" s="6" t="s">
        <v>75</v>
      </c>
    </row>
    <row r="97" spans="1:1" x14ac:dyDescent="0.25">
      <c r="A97" s="342" t="s">
        <v>199</v>
      </c>
    </row>
  </sheetData>
  <phoneticPr fontId="6" type="noConversion"/>
  <printOptions horizontalCentered="1"/>
  <pageMargins left="0.25" right="0.25" top="0.75" bottom="0.75" header="0.3" footer="0.3"/>
  <pageSetup fitToHeight="0" orientation="landscape" horizontalDpi="300" verticalDpi="300" r:id="rId1"/>
  <headerFooter alignWithMargins="0">
    <oddHeader>&amp;C&amp;8Texas Department of Family and Protective Services</oddHeader>
    <oddFooter>&amp;L&amp;8Data Source:  IMPACT Data Warehouse&amp;10
&amp;C&amp;8&amp;P of &amp;N&amp;R&amp;8Data and Decision Support
FY16 - FY20 Data as of November 7th Following End of Each Fiscal Year
FY21 Data as of 1/7/2021
Log 101528 (dD)</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53"/>
  <sheetViews>
    <sheetView zoomScaleNormal="100" workbookViewId="0">
      <pane xSplit="3" ySplit="2" topLeftCell="D3" activePane="bottomRight" state="frozen"/>
      <selection pane="topRight" activeCell="D1" sqref="D1"/>
      <selection pane="bottomLeft" activeCell="A3" sqref="A3"/>
      <selection pane="bottomRight"/>
    </sheetView>
  </sheetViews>
  <sheetFormatPr defaultRowHeight="13.2" x14ac:dyDescent="0.25"/>
  <cols>
    <col min="1" max="1" width="4.109375" customWidth="1"/>
    <col min="2" max="2" width="63.5546875" customWidth="1"/>
    <col min="3" max="3" width="18.33203125" customWidth="1"/>
    <col min="4" max="5" width="9.88671875" customWidth="1"/>
    <col min="6" max="7" width="9.88671875" style="3" customWidth="1"/>
    <col min="8" max="9" width="11.44140625" style="82" bestFit="1" customWidth="1"/>
    <col min="10" max="10" width="11.88671875" customWidth="1"/>
    <col min="11" max="11" width="12.6640625" customWidth="1"/>
    <col min="12" max="14" width="11.88671875" customWidth="1"/>
    <col min="15" max="15" width="12" customWidth="1"/>
    <col min="16" max="16" width="11.88671875" customWidth="1"/>
    <col min="17" max="18" width="11.88671875" style="2" customWidth="1"/>
    <col min="19" max="19" width="12" style="2" customWidth="1"/>
    <col min="20" max="20" width="11.88671875" style="2" customWidth="1"/>
  </cols>
  <sheetData>
    <row r="1" spans="1:9" s="257" customFormat="1" ht="28.5" customHeight="1" x14ac:dyDescent="0.25">
      <c r="A1" s="291" t="s">
        <v>127</v>
      </c>
      <c r="B1" s="292"/>
      <c r="C1" s="292"/>
      <c r="D1" s="292"/>
      <c r="E1" s="292"/>
      <c r="F1" s="292"/>
      <c r="G1" s="292"/>
      <c r="H1" s="293"/>
      <c r="I1" s="292"/>
    </row>
    <row r="2" spans="1:9" ht="13.8" thickBot="1" x14ac:dyDescent="0.3">
      <c r="A2" s="258" t="s">
        <v>18</v>
      </c>
      <c r="B2" s="259" t="s">
        <v>4</v>
      </c>
      <c r="C2" s="259" t="s">
        <v>30</v>
      </c>
      <c r="D2" s="260" t="s">
        <v>9</v>
      </c>
      <c r="E2" s="260" t="s">
        <v>13</v>
      </c>
      <c r="F2" s="260" t="s">
        <v>22</v>
      </c>
      <c r="G2" s="260" t="s">
        <v>55</v>
      </c>
      <c r="H2" s="260" t="s">
        <v>115</v>
      </c>
      <c r="I2" s="331" t="s">
        <v>116</v>
      </c>
    </row>
    <row r="3" spans="1:9" x14ac:dyDescent="0.25">
      <c r="A3" s="32">
        <v>1.1000000000000001</v>
      </c>
      <c r="B3" s="18" t="s">
        <v>25</v>
      </c>
      <c r="C3" s="31" t="s">
        <v>7</v>
      </c>
      <c r="D3" s="80">
        <v>0.99736190724335594</v>
      </c>
      <c r="E3" s="80">
        <v>0.99702104487651755</v>
      </c>
      <c r="F3" s="80">
        <v>0.99814233943417485</v>
      </c>
      <c r="G3" s="80">
        <v>0.9970182413470533</v>
      </c>
      <c r="H3" s="80">
        <v>0.99426203379024547</v>
      </c>
      <c r="I3" s="332">
        <v>0.996962794229309</v>
      </c>
    </row>
    <row r="4" spans="1:9" x14ac:dyDescent="0.25">
      <c r="A4" s="11">
        <v>1.1000000000000001</v>
      </c>
      <c r="B4" s="12" t="s">
        <v>25</v>
      </c>
      <c r="C4" s="16" t="s">
        <v>130</v>
      </c>
      <c r="D4" s="48">
        <v>0.99734485396696815</v>
      </c>
      <c r="E4" s="48">
        <v>0.9974516496018202</v>
      </c>
      <c r="F4" s="48">
        <v>0.9982420032587257</v>
      </c>
      <c r="G4" s="48">
        <v>0.99780503550677857</v>
      </c>
      <c r="H4" s="48">
        <v>0.99486618814469741</v>
      </c>
      <c r="I4" s="333">
        <v>0.99748910715604455</v>
      </c>
    </row>
    <row r="5" spans="1:9" s="82" customFormat="1" x14ac:dyDescent="0.25">
      <c r="A5" s="33">
        <v>1.1000000000000001</v>
      </c>
      <c r="B5" s="34" t="s">
        <v>25</v>
      </c>
      <c r="C5" s="21" t="s">
        <v>61</v>
      </c>
      <c r="D5" s="48" t="s">
        <v>1</v>
      </c>
      <c r="E5" s="48" t="s">
        <v>1</v>
      </c>
      <c r="F5" s="48" t="s">
        <v>1</v>
      </c>
      <c r="G5" s="48" t="s">
        <v>1</v>
      </c>
      <c r="H5" s="48">
        <v>0.99727520435967298</v>
      </c>
      <c r="I5" s="333">
        <v>0.99921568627450985</v>
      </c>
    </row>
    <row r="6" spans="1:9" s="82" customFormat="1" x14ac:dyDescent="0.25">
      <c r="A6" s="33">
        <v>1.1000000000000001</v>
      </c>
      <c r="B6" s="34" t="s">
        <v>25</v>
      </c>
      <c r="C6" s="21" t="s">
        <v>62</v>
      </c>
      <c r="D6" s="48">
        <v>0.99607843137254903</v>
      </c>
      <c r="E6" s="48">
        <v>0.99599599599599598</v>
      </c>
      <c r="F6" s="48">
        <v>0.99950074887668494</v>
      </c>
      <c r="G6" s="48">
        <v>0.99607843137254903</v>
      </c>
      <c r="H6" s="48">
        <v>0.9944016794961511</v>
      </c>
      <c r="I6" s="333">
        <v>0.95454545454545459</v>
      </c>
    </row>
    <row r="7" spans="1:9" s="3" customFormat="1" x14ac:dyDescent="0.25">
      <c r="A7" s="33">
        <v>2.1</v>
      </c>
      <c r="B7" s="34" t="s">
        <v>25</v>
      </c>
      <c r="C7" s="21" t="s">
        <v>124</v>
      </c>
      <c r="D7" s="48">
        <v>0.99910714285714286</v>
      </c>
      <c r="E7" s="48">
        <v>0.99433656957928807</v>
      </c>
      <c r="F7" s="48">
        <v>0.99628804751299183</v>
      </c>
      <c r="G7" s="48">
        <v>0.9936215450035436</v>
      </c>
      <c r="H7" s="48">
        <v>0.98923283983849264</v>
      </c>
      <c r="I7" s="333">
        <v>0.99786552828175024</v>
      </c>
    </row>
    <row r="8" spans="1:9" s="3" customFormat="1" x14ac:dyDescent="0.25">
      <c r="A8" s="33">
        <v>2.1</v>
      </c>
      <c r="B8" s="34" t="s">
        <v>25</v>
      </c>
      <c r="C8" s="21" t="s">
        <v>71</v>
      </c>
      <c r="D8" s="48">
        <v>0.99843444227005873</v>
      </c>
      <c r="E8" s="48">
        <v>0.99650349650349646</v>
      </c>
      <c r="F8" s="48">
        <v>0.99672533769954974</v>
      </c>
      <c r="G8" s="48">
        <v>0.9965546942291128</v>
      </c>
      <c r="H8" s="48">
        <v>0.98957388939256574</v>
      </c>
      <c r="I8" s="333">
        <v>0.99617102744096997</v>
      </c>
    </row>
    <row r="9" spans="1:9" x14ac:dyDescent="0.25">
      <c r="A9" s="33">
        <v>1.1000000000000001</v>
      </c>
      <c r="B9" s="34" t="s">
        <v>25</v>
      </c>
      <c r="C9" s="21" t="s">
        <v>23</v>
      </c>
      <c r="D9" s="48" t="s">
        <v>1</v>
      </c>
      <c r="E9" s="48" t="s">
        <v>1</v>
      </c>
      <c r="F9" s="48" t="s">
        <v>1</v>
      </c>
      <c r="G9" s="48">
        <v>0.99720781810929393</v>
      </c>
      <c r="H9" s="48">
        <v>0.99436460974922514</v>
      </c>
      <c r="I9" s="333">
        <v>0.9938515590689504</v>
      </c>
    </row>
    <row r="10" spans="1:9" ht="13.8" thickBot="1" x14ac:dyDescent="0.3">
      <c r="A10" s="14">
        <v>1.1000000000000001</v>
      </c>
      <c r="B10" s="15" t="s">
        <v>25</v>
      </c>
      <c r="C10" s="20" t="s">
        <v>24</v>
      </c>
      <c r="D10" s="81">
        <v>0.99669202778696664</v>
      </c>
      <c r="E10" s="81">
        <v>0.99621653084982542</v>
      </c>
      <c r="F10" s="81">
        <v>0.99838796346050507</v>
      </c>
      <c r="G10" s="81">
        <v>0.99294467137021913</v>
      </c>
      <c r="H10" s="81">
        <v>0.99487179487179489</v>
      </c>
      <c r="I10" s="334">
        <v>1</v>
      </c>
    </row>
    <row r="11" spans="1:9" x14ac:dyDescent="0.25">
      <c r="A11" s="13">
        <v>1.2</v>
      </c>
      <c r="B11" s="35" t="s">
        <v>11</v>
      </c>
      <c r="C11" s="17" t="s">
        <v>7</v>
      </c>
      <c r="D11" s="49">
        <v>1.4381188118811901</v>
      </c>
      <c r="E11" s="49">
        <v>1.43028284057785</v>
      </c>
      <c r="F11" s="49">
        <v>1.4310990650790301</v>
      </c>
      <c r="G11" s="49">
        <v>1.3959015434985969</v>
      </c>
      <c r="H11" s="49">
        <v>1.4065667835511635</v>
      </c>
      <c r="I11" s="335">
        <v>1.1391040242976462</v>
      </c>
    </row>
    <row r="12" spans="1:9" x14ac:dyDescent="0.25">
      <c r="A12" s="11">
        <v>1.2</v>
      </c>
      <c r="B12" s="12" t="s">
        <v>11</v>
      </c>
      <c r="C12" s="16" t="s">
        <v>130</v>
      </c>
      <c r="D12" s="50">
        <v>1.4064173529544124</v>
      </c>
      <c r="E12" s="50">
        <v>1.4070534698521047</v>
      </c>
      <c r="F12" s="50">
        <v>1.4148872309407428</v>
      </c>
      <c r="G12" s="50">
        <v>1.4045620830643426</v>
      </c>
      <c r="H12" s="50">
        <v>1.4220658839188096</v>
      </c>
      <c r="I12" s="336">
        <v>1.1318218743076582</v>
      </c>
    </row>
    <row r="13" spans="1:9" s="82" customFormat="1" x14ac:dyDescent="0.25">
      <c r="A13" s="13">
        <v>1.2</v>
      </c>
      <c r="B13" s="35" t="s">
        <v>11</v>
      </c>
      <c r="C13" s="17" t="s">
        <v>61</v>
      </c>
      <c r="D13" s="50" t="s">
        <v>1</v>
      </c>
      <c r="E13" s="50" t="s">
        <v>1</v>
      </c>
      <c r="F13" s="50" t="s">
        <v>1</v>
      </c>
      <c r="G13" s="50" t="s">
        <v>1</v>
      </c>
      <c r="H13" s="50">
        <v>1.3044959128065401</v>
      </c>
      <c r="I13" s="336">
        <v>1.1905882352941199</v>
      </c>
    </row>
    <row r="14" spans="1:9" s="82" customFormat="1" x14ac:dyDescent="0.25">
      <c r="A14" s="13">
        <v>1.2</v>
      </c>
      <c r="B14" s="35" t="s">
        <v>11</v>
      </c>
      <c r="C14" s="17" t="s">
        <v>62</v>
      </c>
      <c r="D14" s="50">
        <v>1.60952381</v>
      </c>
      <c r="E14" s="50">
        <v>1.5705705700000001</v>
      </c>
      <c r="F14" s="50">
        <v>1.55267099</v>
      </c>
      <c r="G14" s="50">
        <v>1.47156862745098</v>
      </c>
      <c r="H14" s="50">
        <v>1.25892232330301</v>
      </c>
      <c r="I14" s="336">
        <v>1</v>
      </c>
    </row>
    <row r="15" spans="1:9" x14ac:dyDescent="0.25">
      <c r="A15" s="13">
        <v>2.2000000000000002</v>
      </c>
      <c r="B15" s="35" t="s">
        <v>11</v>
      </c>
      <c r="C15" s="17" t="s">
        <v>124</v>
      </c>
      <c r="D15" s="50">
        <v>1.4580357142857101</v>
      </c>
      <c r="E15" s="50">
        <v>1.3745954692556599</v>
      </c>
      <c r="F15" s="50">
        <v>1.41425389755011</v>
      </c>
      <c r="G15" s="50">
        <v>1.4188518781006401</v>
      </c>
      <c r="H15" s="50">
        <v>1.34051144</v>
      </c>
      <c r="I15" s="336">
        <v>1.1163287099999999</v>
      </c>
    </row>
    <row r="16" spans="1:9" s="3" customFormat="1" x14ac:dyDescent="0.25">
      <c r="A16" s="33">
        <v>2.2000000000000002</v>
      </c>
      <c r="B16" s="34" t="s">
        <v>11</v>
      </c>
      <c r="C16" s="21" t="s">
        <v>71</v>
      </c>
      <c r="D16" s="50">
        <v>1.5048923679060666</v>
      </c>
      <c r="E16" s="50">
        <v>1.4743589743589745</v>
      </c>
      <c r="F16" s="50">
        <v>1.4559967253377</v>
      </c>
      <c r="G16" s="50">
        <v>1.4642549526270456</v>
      </c>
      <c r="H16" s="50">
        <v>1.4673617400000001</v>
      </c>
      <c r="I16" s="336">
        <v>1.1319228400000001</v>
      </c>
    </row>
    <row r="17" spans="1:10" x14ac:dyDescent="0.25">
      <c r="A17" s="11">
        <v>1.2</v>
      </c>
      <c r="B17" s="12" t="s">
        <v>11</v>
      </c>
      <c r="C17" s="16" t="s">
        <v>23</v>
      </c>
      <c r="D17" s="50" t="s">
        <v>1</v>
      </c>
      <c r="E17" s="50" t="s">
        <v>1</v>
      </c>
      <c r="F17" s="50" t="s">
        <v>1</v>
      </c>
      <c r="G17" s="50">
        <v>1.3071400079776601</v>
      </c>
      <c r="H17" s="50">
        <v>1.4271625810087301</v>
      </c>
      <c r="I17" s="336">
        <v>1.1752305665349101</v>
      </c>
    </row>
    <row r="18" spans="1:10" ht="13.8" thickBot="1" x14ac:dyDescent="0.3">
      <c r="A18" s="14">
        <v>1.2</v>
      </c>
      <c r="B18" s="15" t="s">
        <v>11</v>
      </c>
      <c r="C18" s="83" t="s">
        <v>24</v>
      </c>
      <c r="D18" s="51">
        <v>1.50611974859411</v>
      </c>
      <c r="E18" s="51">
        <v>1.4842840512223501</v>
      </c>
      <c r="F18" s="51">
        <v>1.4570123589468</v>
      </c>
      <c r="G18" s="51">
        <v>1.2755291496472301</v>
      </c>
      <c r="H18" s="51">
        <v>1.02564102564103</v>
      </c>
      <c r="I18" s="337">
        <v>1</v>
      </c>
    </row>
    <row r="19" spans="1:10" x14ac:dyDescent="0.25">
      <c r="A19" s="13">
        <v>1.3</v>
      </c>
      <c r="B19" s="35" t="s">
        <v>12</v>
      </c>
      <c r="C19" s="84" t="s">
        <v>7</v>
      </c>
      <c r="D19" s="71">
        <v>0.73485925829539422</v>
      </c>
      <c r="E19" s="71">
        <v>0.77041350445316192</v>
      </c>
      <c r="F19" s="71">
        <v>0.78216172872843626</v>
      </c>
      <c r="G19" s="71">
        <v>0.79037922474295241</v>
      </c>
      <c r="H19" s="71">
        <v>0.79830432554119857</v>
      </c>
      <c r="I19" s="338">
        <v>0.80389255987716868</v>
      </c>
    </row>
    <row r="20" spans="1:10" x14ac:dyDescent="0.25">
      <c r="A20" s="11">
        <v>1.3</v>
      </c>
      <c r="B20" s="12" t="s">
        <v>12</v>
      </c>
      <c r="C20" s="16" t="s">
        <v>130</v>
      </c>
      <c r="D20" s="22">
        <v>0.75361436530364845</v>
      </c>
      <c r="E20" s="22">
        <v>0.79220502658000358</v>
      </c>
      <c r="F20" s="22">
        <v>0.80062287564200674</v>
      </c>
      <c r="G20" s="22">
        <v>0.81152097818654223</v>
      </c>
      <c r="H20" s="22">
        <v>0.81953180611344667</v>
      </c>
      <c r="I20" s="339">
        <v>0.8268272337496767</v>
      </c>
    </row>
    <row r="21" spans="1:10" s="82" customFormat="1" x14ac:dyDescent="0.25">
      <c r="A21" s="11">
        <v>1.3</v>
      </c>
      <c r="B21" s="34" t="s">
        <v>12</v>
      </c>
      <c r="C21" s="21" t="s">
        <v>61</v>
      </c>
      <c r="D21" s="22" t="s">
        <v>1</v>
      </c>
      <c r="E21" s="22" t="s">
        <v>1</v>
      </c>
      <c r="F21" s="22" t="s">
        <v>1</v>
      </c>
      <c r="G21" s="22" t="s">
        <v>1</v>
      </c>
      <c r="H21" s="22">
        <v>0.73082384105960296</v>
      </c>
      <c r="I21" s="339">
        <v>0.674515906303781</v>
      </c>
    </row>
    <row r="22" spans="1:10" s="82" customFormat="1" x14ac:dyDescent="0.25">
      <c r="A22" s="11">
        <v>1.3</v>
      </c>
      <c r="B22" s="34" t="s">
        <v>12</v>
      </c>
      <c r="C22" s="21" t="s">
        <v>62</v>
      </c>
      <c r="D22" s="22">
        <v>0.63981564691200099</v>
      </c>
      <c r="E22" s="22">
        <v>0.67668668897673401</v>
      </c>
      <c r="F22" s="22">
        <v>0.69561074731279304</v>
      </c>
      <c r="G22" s="22">
        <v>0.67987468439635601</v>
      </c>
      <c r="H22" s="22">
        <v>0.66999208534556698</v>
      </c>
      <c r="I22" s="339" t="s">
        <v>1</v>
      </c>
      <c r="J22" s="308"/>
    </row>
    <row r="23" spans="1:10" x14ac:dyDescent="0.25">
      <c r="A23" s="11">
        <v>1.3</v>
      </c>
      <c r="B23" s="34" t="s">
        <v>12</v>
      </c>
      <c r="C23" s="21" t="s">
        <v>23</v>
      </c>
      <c r="D23" s="22" t="s">
        <v>1</v>
      </c>
      <c r="E23" s="22" t="s">
        <v>1</v>
      </c>
      <c r="F23" s="22" t="s">
        <v>1</v>
      </c>
      <c r="G23" s="22">
        <v>0.72057845681522004</v>
      </c>
      <c r="H23" s="22">
        <v>0.72397270037296602</v>
      </c>
      <c r="I23" s="339">
        <v>0.73407709143968902</v>
      </c>
      <c r="J23" s="308"/>
    </row>
    <row r="24" spans="1:10" ht="13.8" thickBot="1" x14ac:dyDescent="0.3">
      <c r="A24" s="14">
        <v>1.3</v>
      </c>
      <c r="B24" s="15" t="s">
        <v>12</v>
      </c>
      <c r="C24" s="20" t="s">
        <v>24</v>
      </c>
      <c r="D24" s="23">
        <v>0.64227473869064899</v>
      </c>
      <c r="E24" s="23">
        <v>0.67793959183673502</v>
      </c>
      <c r="F24" s="23">
        <v>0.721022710536393</v>
      </c>
      <c r="G24" s="23">
        <v>0.72513179685016205</v>
      </c>
      <c r="H24" s="23">
        <v>0.80478644151974199</v>
      </c>
      <c r="I24" s="340">
        <v>0.82898754991778201</v>
      </c>
    </row>
    <row r="25" spans="1:10" s="82" customFormat="1" x14ac:dyDescent="0.25">
      <c r="A25" s="13">
        <v>4</v>
      </c>
      <c r="B25" s="301" t="s">
        <v>31</v>
      </c>
      <c r="C25" s="17" t="s">
        <v>7</v>
      </c>
      <c r="D25" s="24">
        <v>0.64500000000000002</v>
      </c>
      <c r="E25" s="24">
        <v>0.64</v>
      </c>
      <c r="F25" s="24">
        <v>0.63700000000000001</v>
      </c>
      <c r="G25" s="24">
        <v>0.63200000000000001</v>
      </c>
      <c r="H25" s="24">
        <v>0.624</v>
      </c>
      <c r="I25" s="341">
        <v>0.61199999999999999</v>
      </c>
    </row>
    <row r="26" spans="1:10" s="82" customFormat="1" x14ac:dyDescent="0.25">
      <c r="A26" s="13">
        <v>4</v>
      </c>
      <c r="B26" s="302" t="s">
        <v>31</v>
      </c>
      <c r="C26" s="17" t="s">
        <v>130</v>
      </c>
      <c r="D26" s="71">
        <v>0.63709278146351123</v>
      </c>
      <c r="E26" s="71">
        <v>0.63617866485805641</v>
      </c>
      <c r="F26" s="71">
        <v>0.63265694960464891</v>
      </c>
      <c r="G26" s="71">
        <v>0.62626459143968871</v>
      </c>
      <c r="H26" s="71">
        <v>0.60680452276662933</v>
      </c>
      <c r="I26" s="338">
        <v>0.59548717948717944</v>
      </c>
    </row>
    <row r="27" spans="1:10" s="82" customFormat="1" x14ac:dyDescent="0.25">
      <c r="A27" s="13">
        <v>4</v>
      </c>
      <c r="B27" s="302" t="s">
        <v>31</v>
      </c>
      <c r="C27" s="17" t="s">
        <v>61</v>
      </c>
      <c r="D27" s="71" t="s">
        <v>1</v>
      </c>
      <c r="E27" s="71" t="s">
        <v>1</v>
      </c>
      <c r="F27" s="71" t="s">
        <v>1</v>
      </c>
      <c r="G27" s="71" t="s">
        <v>1</v>
      </c>
      <c r="H27" s="71">
        <v>0.437</v>
      </c>
      <c r="I27" s="338">
        <v>0.40600000000000003</v>
      </c>
    </row>
    <row r="28" spans="1:10" s="82" customFormat="1" x14ac:dyDescent="0.25">
      <c r="A28" s="13">
        <v>4</v>
      </c>
      <c r="B28" s="302" t="s">
        <v>31</v>
      </c>
      <c r="C28" s="17" t="s">
        <v>62</v>
      </c>
      <c r="D28" s="71">
        <v>0.53700000000000003</v>
      </c>
      <c r="E28" s="71">
        <v>0.47799999999999998</v>
      </c>
      <c r="F28" s="71">
        <v>0.45500000000000002</v>
      </c>
      <c r="G28" s="71">
        <v>0.438</v>
      </c>
      <c r="H28" s="71">
        <v>0</v>
      </c>
      <c r="I28" s="338">
        <v>7.0999999999999994E-2</v>
      </c>
      <c r="J28" s="308"/>
    </row>
    <row r="29" spans="1:10" s="82" customFormat="1" x14ac:dyDescent="0.25">
      <c r="A29" s="13">
        <v>4</v>
      </c>
      <c r="B29" s="302" t="s">
        <v>31</v>
      </c>
      <c r="C29" s="17" t="s">
        <v>124</v>
      </c>
      <c r="D29" s="22">
        <v>0.42399999999999999</v>
      </c>
      <c r="E29" s="22">
        <v>0.48699999999999999</v>
      </c>
      <c r="F29" s="22">
        <v>0.45500000000000002</v>
      </c>
      <c r="G29" s="22">
        <v>0.45600000000000002</v>
      </c>
      <c r="H29" s="22">
        <v>0.45200000000000001</v>
      </c>
      <c r="I29" s="339">
        <v>0.442</v>
      </c>
      <c r="J29" s="308"/>
    </row>
    <row r="30" spans="1:10" s="82" customFormat="1" x14ac:dyDescent="0.25">
      <c r="A30" s="13">
        <v>4</v>
      </c>
      <c r="B30" s="302" t="s">
        <v>31</v>
      </c>
      <c r="C30" s="17" t="s">
        <v>71</v>
      </c>
      <c r="D30" s="22">
        <v>0.73399999999999999</v>
      </c>
      <c r="E30" s="22">
        <v>0.72899999999999998</v>
      </c>
      <c r="F30" s="22">
        <v>0.73399999999999999</v>
      </c>
      <c r="G30" s="22">
        <v>0.73199999999999998</v>
      </c>
      <c r="H30" s="22">
        <v>0.77500000000000002</v>
      </c>
      <c r="I30" s="339">
        <v>0.76500000000000001</v>
      </c>
      <c r="J30" s="308"/>
    </row>
    <row r="31" spans="1:10" s="82" customFormat="1" x14ac:dyDescent="0.25">
      <c r="A31" s="13">
        <v>4</v>
      </c>
      <c r="B31" s="302" t="s">
        <v>31</v>
      </c>
      <c r="C31" s="16" t="s">
        <v>23</v>
      </c>
      <c r="D31" s="22" t="s">
        <v>1</v>
      </c>
      <c r="E31" s="22" t="s">
        <v>1</v>
      </c>
      <c r="F31" s="22" t="s">
        <v>1</v>
      </c>
      <c r="G31" s="22">
        <v>0.82699999999999996</v>
      </c>
      <c r="H31" s="22">
        <v>0.83099999999999996</v>
      </c>
      <c r="I31" s="339">
        <v>0.81899999999999995</v>
      </c>
    </row>
    <row r="32" spans="1:10" s="82" customFormat="1" ht="13.8" thickBot="1" x14ac:dyDescent="0.3">
      <c r="A32" s="14">
        <v>4</v>
      </c>
      <c r="B32" s="303" t="s">
        <v>31</v>
      </c>
      <c r="C32" s="46" t="s">
        <v>24</v>
      </c>
      <c r="D32" s="23">
        <v>0.77100000000000002</v>
      </c>
      <c r="E32" s="23">
        <v>0.74199999999999999</v>
      </c>
      <c r="F32" s="23">
        <v>0.75600000000000001</v>
      </c>
      <c r="G32" s="23">
        <v>0.33300000000000002</v>
      </c>
      <c r="H32" s="23">
        <v>0.30399999999999999</v>
      </c>
      <c r="I32" s="340">
        <v>0.245</v>
      </c>
      <c r="J32" s="308"/>
    </row>
    <row r="33" spans="1:10" x14ac:dyDescent="0.25">
      <c r="A33" s="13">
        <v>1.5</v>
      </c>
      <c r="B33" s="85" t="s">
        <v>79</v>
      </c>
      <c r="C33" s="17" t="s">
        <v>7</v>
      </c>
      <c r="D33" s="24">
        <v>0.61768082663605051</v>
      </c>
      <c r="E33" s="24">
        <v>0.61764705882352944</v>
      </c>
      <c r="F33" s="24">
        <v>0.62965964343598058</v>
      </c>
      <c r="G33" s="24">
        <v>0.65216170690623243</v>
      </c>
      <c r="H33" s="24">
        <v>0.65217391304347827</v>
      </c>
      <c r="I33" s="341">
        <v>0.64672952268709483</v>
      </c>
    </row>
    <row r="34" spans="1:10" s="3" customFormat="1" x14ac:dyDescent="0.25">
      <c r="A34" s="13">
        <v>1.5</v>
      </c>
      <c r="B34" s="86" t="s">
        <v>79</v>
      </c>
      <c r="C34" s="17" t="s">
        <v>130</v>
      </c>
      <c r="D34" s="71">
        <v>0.61086695964842186</v>
      </c>
      <c r="E34" s="71">
        <v>0.61622041133100502</v>
      </c>
      <c r="F34" s="71">
        <v>0.62237495227185946</v>
      </c>
      <c r="G34" s="71">
        <v>0.650767987065481</v>
      </c>
      <c r="H34" s="71">
        <v>0.65708154506437766</v>
      </c>
      <c r="I34" s="338">
        <v>0.65331610680447894</v>
      </c>
    </row>
    <row r="35" spans="1:10" s="82" customFormat="1" x14ac:dyDescent="0.25">
      <c r="A35" s="13">
        <v>1.5</v>
      </c>
      <c r="B35" s="86" t="s">
        <v>79</v>
      </c>
      <c r="C35" s="17" t="s">
        <v>61</v>
      </c>
      <c r="D35" s="71" t="s">
        <v>1</v>
      </c>
      <c r="E35" s="71" t="s">
        <v>1</v>
      </c>
      <c r="F35" s="71" t="s">
        <v>1</v>
      </c>
      <c r="G35" s="71" t="s">
        <v>1</v>
      </c>
      <c r="H35" s="71">
        <v>0.61403508771929827</v>
      </c>
      <c r="I35" s="338">
        <v>0.5580357142857143</v>
      </c>
      <c r="J35" s="308"/>
    </row>
    <row r="36" spans="1:10" s="82" customFormat="1" x14ac:dyDescent="0.25">
      <c r="A36" s="13">
        <v>1.5</v>
      </c>
      <c r="B36" s="86" t="s">
        <v>79</v>
      </c>
      <c r="C36" s="17" t="s">
        <v>62</v>
      </c>
      <c r="D36" s="71">
        <v>0.69458128078817738</v>
      </c>
      <c r="E36" s="71">
        <v>0.56201550387596899</v>
      </c>
      <c r="F36" s="71">
        <v>0.59482758620689657</v>
      </c>
      <c r="G36" s="71">
        <v>0.62916666666666665</v>
      </c>
      <c r="H36" s="71">
        <v>0.90909090909090906</v>
      </c>
      <c r="I36" s="338">
        <v>1</v>
      </c>
      <c r="J36" s="308"/>
    </row>
    <row r="37" spans="1:10" x14ac:dyDescent="0.25">
      <c r="A37" s="13">
        <v>2.5</v>
      </c>
      <c r="B37" s="86" t="s">
        <v>79</v>
      </c>
      <c r="C37" s="17" t="s">
        <v>124</v>
      </c>
      <c r="D37" s="22">
        <v>0.60992907801418395</v>
      </c>
      <c r="E37" s="22">
        <v>0.63758389261744997</v>
      </c>
      <c r="F37" s="22">
        <v>0.70552147239263796</v>
      </c>
      <c r="G37" s="22">
        <v>0.62921348314606695</v>
      </c>
      <c r="H37" s="22">
        <v>0.623529411764706</v>
      </c>
      <c r="I37" s="339">
        <v>0.60365853700000005</v>
      </c>
      <c r="J37" s="308"/>
    </row>
    <row r="38" spans="1:10" s="3" customFormat="1" x14ac:dyDescent="0.25">
      <c r="A38" s="13">
        <v>2.5</v>
      </c>
      <c r="B38" s="86" t="s">
        <v>79</v>
      </c>
      <c r="C38" s="61" t="s">
        <v>71</v>
      </c>
      <c r="D38" s="22">
        <v>0.60784313725490202</v>
      </c>
      <c r="E38" s="22">
        <v>0.64983164983164998</v>
      </c>
      <c r="F38" s="22">
        <v>0.65124555160142295</v>
      </c>
      <c r="G38" s="22">
        <v>0.66666666666666696</v>
      </c>
      <c r="H38" s="22">
        <v>0.67253521126760596</v>
      </c>
      <c r="I38" s="339">
        <v>0.66308243700000002</v>
      </c>
    </row>
    <row r="39" spans="1:10" x14ac:dyDescent="0.25">
      <c r="A39" s="13">
        <v>1.5</v>
      </c>
      <c r="B39" s="86" t="s">
        <v>79</v>
      </c>
      <c r="C39" s="16" t="s">
        <v>23</v>
      </c>
      <c r="D39" s="22" t="s">
        <v>1</v>
      </c>
      <c r="E39" s="22" t="s">
        <v>1</v>
      </c>
      <c r="F39" s="22" t="s">
        <v>1</v>
      </c>
      <c r="G39" s="22">
        <v>0.66032608695652173</v>
      </c>
      <c r="H39" s="22">
        <v>0.6253369272237197</v>
      </c>
      <c r="I39" s="339">
        <v>0.64857881136950901</v>
      </c>
    </row>
    <row r="40" spans="1:10" ht="13.8" thickBot="1" x14ac:dyDescent="0.3">
      <c r="A40" s="14">
        <v>1.5</v>
      </c>
      <c r="B40" s="87" t="s">
        <v>79</v>
      </c>
      <c r="C40" s="46" t="s">
        <v>24</v>
      </c>
      <c r="D40" s="23">
        <v>0.6344410876132931</v>
      </c>
      <c r="E40" s="23">
        <v>0.63171355498721227</v>
      </c>
      <c r="F40" s="23">
        <v>0.65110565110565111</v>
      </c>
      <c r="G40" s="23">
        <v>0.91304347826086951</v>
      </c>
      <c r="H40" s="23">
        <v>1</v>
      </c>
      <c r="I40" s="340">
        <v>1</v>
      </c>
      <c r="J40" s="308"/>
    </row>
    <row r="41" spans="1:10" x14ac:dyDescent="0.25">
      <c r="A41" s="13">
        <v>1.7</v>
      </c>
      <c r="B41" s="85" t="s">
        <v>32</v>
      </c>
      <c r="C41" s="17" t="s">
        <v>7</v>
      </c>
      <c r="D41" s="24">
        <v>0.81049562682215748</v>
      </c>
      <c r="E41" s="24">
        <v>0.86655405405405395</v>
      </c>
      <c r="F41" s="24">
        <v>0.87031250000000004</v>
      </c>
      <c r="G41" s="24">
        <v>0.92500000000000004</v>
      </c>
      <c r="H41" s="24">
        <v>0.95076923076923081</v>
      </c>
      <c r="I41" s="341">
        <v>0.94771241830065356</v>
      </c>
    </row>
    <row r="42" spans="1:10" s="3" customFormat="1" x14ac:dyDescent="0.25">
      <c r="A42" s="13">
        <v>1.7</v>
      </c>
      <c r="B42" s="86" t="s">
        <v>32</v>
      </c>
      <c r="C42" s="17" t="s">
        <v>130</v>
      </c>
      <c r="D42" s="71">
        <v>0.80894308943089432</v>
      </c>
      <c r="E42" s="71">
        <v>0.85</v>
      </c>
      <c r="F42" s="71">
        <v>0.8794642857142857</v>
      </c>
      <c r="G42" s="71">
        <v>0.92183908045977014</v>
      </c>
      <c r="H42" s="71">
        <v>0.95348837209302328</v>
      </c>
      <c r="I42" s="338">
        <v>0.94059405940594054</v>
      </c>
    </row>
    <row r="43" spans="1:10" s="82" customFormat="1" x14ac:dyDescent="0.25">
      <c r="A43" s="13">
        <v>1.7</v>
      </c>
      <c r="B43" s="86" t="s">
        <v>32</v>
      </c>
      <c r="C43" s="17" t="s">
        <v>61</v>
      </c>
      <c r="D43" s="71" t="s">
        <v>1</v>
      </c>
      <c r="E43" s="71" t="s">
        <v>1</v>
      </c>
      <c r="F43" s="71" t="s">
        <v>1</v>
      </c>
      <c r="G43" s="71" t="s">
        <v>1</v>
      </c>
      <c r="H43" s="71">
        <v>1</v>
      </c>
      <c r="I43" s="338">
        <v>0.92857142857142905</v>
      </c>
    </row>
    <row r="44" spans="1:10" s="82" customFormat="1" x14ac:dyDescent="0.25">
      <c r="A44" s="13">
        <v>1.7</v>
      </c>
      <c r="B44" s="86" t="s">
        <v>32</v>
      </c>
      <c r="C44" s="17" t="s">
        <v>62</v>
      </c>
      <c r="D44" s="71">
        <v>0.82499999999999996</v>
      </c>
      <c r="E44" s="71">
        <v>0.93939393939393945</v>
      </c>
      <c r="F44" s="71">
        <v>0.90909090909090906</v>
      </c>
      <c r="G44" s="71">
        <v>0.93500000000000005</v>
      </c>
      <c r="H44" s="71">
        <v>1</v>
      </c>
      <c r="I44" s="338" t="s">
        <v>1</v>
      </c>
      <c r="J44" s="308"/>
    </row>
    <row r="45" spans="1:10" x14ac:dyDescent="0.25">
      <c r="A45" s="13">
        <v>1.7</v>
      </c>
      <c r="B45" s="86" t="s">
        <v>32</v>
      </c>
      <c r="C45" s="16" t="s">
        <v>23</v>
      </c>
      <c r="D45" s="22" t="s">
        <v>1</v>
      </c>
      <c r="E45" s="22" t="s">
        <v>1</v>
      </c>
      <c r="F45" s="22" t="s">
        <v>1</v>
      </c>
      <c r="G45" s="22">
        <v>1</v>
      </c>
      <c r="H45" s="22">
        <v>0.95454545454545503</v>
      </c>
      <c r="I45" s="339">
        <v>0.95833333333333304</v>
      </c>
    </row>
    <row r="46" spans="1:10" ht="13.8" thickBot="1" x14ac:dyDescent="0.3">
      <c r="A46" s="14">
        <v>1.7</v>
      </c>
      <c r="B46" s="87" t="s">
        <v>32</v>
      </c>
      <c r="C46" s="46" t="s">
        <v>24</v>
      </c>
      <c r="D46" s="23">
        <v>0.82608695652173914</v>
      </c>
      <c r="E46" s="23">
        <v>0.86153846153846203</v>
      </c>
      <c r="F46" s="23">
        <v>0.90140845070422504</v>
      </c>
      <c r="G46" s="23">
        <v>0.83333333333333337</v>
      </c>
      <c r="H46" s="23">
        <v>0.71428571428571397</v>
      </c>
      <c r="I46" s="340" t="s">
        <v>1</v>
      </c>
      <c r="J46" s="342" t="s">
        <v>146</v>
      </c>
    </row>
    <row r="47" spans="1:10" x14ac:dyDescent="0.25">
      <c r="I47" s="109"/>
    </row>
    <row r="48" spans="1:10" x14ac:dyDescent="0.25">
      <c r="A48" s="79" t="s">
        <v>8</v>
      </c>
      <c r="D48" s="79"/>
      <c r="E48" s="79"/>
      <c r="F48" s="79"/>
      <c r="G48" s="79"/>
      <c r="H48" s="79"/>
      <c r="I48" s="318"/>
    </row>
    <row r="49" spans="1:9" x14ac:dyDescent="0.25">
      <c r="A49" s="79" t="s">
        <v>77</v>
      </c>
      <c r="D49" s="79"/>
      <c r="E49" s="79"/>
      <c r="F49" s="79"/>
      <c r="G49" s="79"/>
      <c r="H49" s="79"/>
      <c r="I49" s="318"/>
    </row>
    <row r="50" spans="1:9" x14ac:dyDescent="0.25">
      <c r="A50" s="47" t="s">
        <v>80</v>
      </c>
      <c r="I50" s="109"/>
    </row>
    <row r="51" spans="1:9" x14ac:dyDescent="0.25">
      <c r="A51" s="6" t="s">
        <v>29</v>
      </c>
      <c r="I51" s="109"/>
    </row>
    <row r="52" spans="1:9" x14ac:dyDescent="0.25">
      <c r="A52" s="6" t="s">
        <v>78</v>
      </c>
      <c r="I52" s="109"/>
    </row>
    <row r="53" spans="1:9" x14ac:dyDescent="0.25">
      <c r="A53" s="342" t="s">
        <v>199</v>
      </c>
    </row>
  </sheetData>
  <printOptions horizontalCentered="1"/>
  <pageMargins left="0.25" right="0.25" top="0.75" bottom="0.75" header="0.3" footer="0.3"/>
  <pageSetup scale="74" fitToWidth="0" orientation="landscape" horizontalDpi="300" verticalDpi="300" r:id="rId1"/>
  <headerFooter alignWithMargins="0">
    <oddHeader>&amp;C&amp;8Texas Department of Family and Protective Services</oddHeader>
    <oddFooter>&amp;L&amp;8Data Source:  IMPACT Data Warehouse&amp;C&amp;8&amp;P of &amp;N&amp;R&amp;8Data and Decision Support
FY16 - FY20 Data as of November 7th Following End of Each Fiscal Year
FY21 Data as of 1/7/2021
Log 101528 (dD)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E3E79-6873-4CE0-BD4C-EB98C25954B8}">
  <dimension ref="A1:J23"/>
  <sheetViews>
    <sheetView zoomScaleNormal="100" workbookViewId="0">
      <pane xSplit="3" ySplit="2" topLeftCell="D3" activePane="bottomRight" state="frozen"/>
      <selection pane="topRight" activeCell="D1" sqref="D1"/>
      <selection pane="bottomLeft" activeCell="A3" sqref="A3"/>
      <selection pane="bottomRight"/>
    </sheetView>
  </sheetViews>
  <sheetFormatPr defaultColWidth="8.88671875" defaultRowHeight="13.2" x14ac:dyDescent="0.25"/>
  <cols>
    <col min="1" max="1" width="7.6640625" style="189" bestFit="1" customWidth="1"/>
    <col min="2" max="2" width="68.6640625" style="82" customWidth="1"/>
    <col min="3" max="3" width="16.44140625" style="82" bestFit="1" customWidth="1"/>
    <col min="4" max="7" width="9.88671875" style="82" customWidth="1"/>
    <col min="8" max="9" width="11.44140625" style="82" bestFit="1" customWidth="1"/>
    <col min="10" max="10" width="11.88671875" style="82" customWidth="1"/>
    <col min="11" max="11" width="12.6640625" style="82" customWidth="1"/>
    <col min="12" max="14" width="11.88671875" style="82" customWidth="1"/>
    <col min="15" max="15" width="12" style="82" customWidth="1"/>
    <col min="16" max="18" width="11.88671875" style="82" customWidth="1"/>
    <col min="19" max="19" width="12" style="82" customWidth="1"/>
    <col min="20" max="20" width="11.88671875" style="82" customWidth="1"/>
    <col min="21" max="16384" width="8.88671875" style="82"/>
  </cols>
  <sheetData>
    <row r="1" spans="1:10" s="257" customFormat="1" ht="31.5" customHeight="1" x14ac:dyDescent="0.25">
      <c r="A1" s="294" t="s">
        <v>128</v>
      </c>
      <c r="B1" s="295"/>
      <c r="C1" s="295"/>
      <c r="D1" s="295"/>
      <c r="E1" s="295"/>
      <c r="F1" s="295"/>
      <c r="G1" s="295"/>
      <c r="H1" s="296"/>
      <c r="I1" s="296"/>
    </row>
    <row r="2" spans="1:10" ht="13.8" thickBot="1" x14ac:dyDescent="0.3">
      <c r="A2" s="263" t="s">
        <v>0</v>
      </c>
      <c r="B2" s="264" t="s">
        <v>4</v>
      </c>
      <c r="C2" s="264" t="s">
        <v>30</v>
      </c>
      <c r="D2" s="265" t="s">
        <v>9</v>
      </c>
      <c r="E2" s="265" t="s">
        <v>13</v>
      </c>
      <c r="F2" s="265" t="s">
        <v>22</v>
      </c>
      <c r="G2" s="265" t="s">
        <v>55</v>
      </c>
      <c r="H2" s="265" t="s">
        <v>115</v>
      </c>
      <c r="I2" s="265" t="s">
        <v>116</v>
      </c>
    </row>
    <row r="3" spans="1:10" x14ac:dyDescent="0.25">
      <c r="A3" s="185">
        <v>2.2999999999999998</v>
      </c>
      <c r="B3" s="18" t="s">
        <v>72</v>
      </c>
      <c r="C3" s="19" t="s">
        <v>7</v>
      </c>
      <c r="D3" s="24">
        <v>0.83183971668745904</v>
      </c>
      <c r="E3" s="24">
        <v>0.85123225283979997</v>
      </c>
      <c r="F3" s="24">
        <v>0.85961183700080701</v>
      </c>
      <c r="G3" s="24">
        <v>0.86208320411928696</v>
      </c>
      <c r="H3" s="24">
        <v>0.86413838299109402</v>
      </c>
      <c r="I3" s="24">
        <v>0.86544919349795402</v>
      </c>
    </row>
    <row r="4" spans="1:10" x14ac:dyDescent="0.25">
      <c r="A4" s="187">
        <v>2.2999999999999998</v>
      </c>
      <c r="B4" s="34" t="s">
        <v>72</v>
      </c>
      <c r="C4" s="21" t="s">
        <v>131</v>
      </c>
      <c r="D4" s="22">
        <v>0.83425786726746687</v>
      </c>
      <c r="E4" s="22">
        <v>0.85318270092678938</v>
      </c>
      <c r="F4" s="22">
        <v>0.86180625714855885</v>
      </c>
      <c r="G4" s="22">
        <v>0.86409348398344543</v>
      </c>
      <c r="H4" s="22">
        <v>0.86568199105907873</v>
      </c>
      <c r="I4" s="22">
        <v>0.86645062142772977</v>
      </c>
    </row>
    <row r="5" spans="1:10" x14ac:dyDescent="0.25">
      <c r="A5" s="187">
        <v>2.2999999999999998</v>
      </c>
      <c r="B5" s="34" t="s">
        <v>72</v>
      </c>
      <c r="C5" s="21" t="s">
        <v>26</v>
      </c>
      <c r="D5" s="304">
        <v>0.85477399177609503</v>
      </c>
      <c r="E5" s="304">
        <v>0.87521170808599102</v>
      </c>
      <c r="F5" s="304">
        <v>0.86478628591145601</v>
      </c>
      <c r="G5" s="304">
        <v>0.86061983934723496</v>
      </c>
      <c r="H5" s="304">
        <v>0.86693027285810798</v>
      </c>
      <c r="I5" s="304">
        <v>0.88921196797303004</v>
      </c>
      <c r="J5" s="308"/>
    </row>
    <row r="6" spans="1:10" ht="13.8" thickBot="1" x14ac:dyDescent="0.3">
      <c r="A6" s="188">
        <v>2.2999999999999998</v>
      </c>
      <c r="B6" s="15" t="s">
        <v>72</v>
      </c>
      <c r="C6" s="20" t="s">
        <v>27</v>
      </c>
      <c r="D6" s="23">
        <v>0.78848343125888398</v>
      </c>
      <c r="E6" s="23">
        <v>0.80933674548340695</v>
      </c>
      <c r="F6" s="23">
        <v>0.822555420470934</v>
      </c>
      <c r="G6" s="23">
        <v>0.83215454047579296</v>
      </c>
      <c r="H6" s="23">
        <v>0.83937737161370995</v>
      </c>
      <c r="I6" s="23">
        <v>0.83167937824435201</v>
      </c>
    </row>
    <row r="7" spans="1:10" x14ac:dyDescent="0.25">
      <c r="A7" s="185">
        <v>2.7</v>
      </c>
      <c r="B7" s="183" t="s">
        <v>73</v>
      </c>
      <c r="C7" s="184" t="s">
        <v>7</v>
      </c>
      <c r="D7" s="24">
        <v>0.66452074391988603</v>
      </c>
      <c r="E7" s="24">
        <v>0.75520833333333304</v>
      </c>
      <c r="F7" s="24">
        <v>0.80469897209985297</v>
      </c>
      <c r="G7" s="24">
        <v>0.82142857142857095</v>
      </c>
      <c r="H7" s="24">
        <v>0.88217054263565886</v>
      </c>
      <c r="I7" s="24">
        <v>0.90721649484536082</v>
      </c>
    </row>
    <row r="8" spans="1:10" x14ac:dyDescent="0.25">
      <c r="A8" s="186">
        <v>2.7</v>
      </c>
      <c r="B8" s="34" t="s">
        <v>73</v>
      </c>
      <c r="C8" s="21" t="s">
        <v>131</v>
      </c>
      <c r="D8" s="22">
        <v>0.66477272727272729</v>
      </c>
      <c r="E8" s="22">
        <v>0.74528301886792447</v>
      </c>
      <c r="F8" s="22">
        <v>0.80514096185737982</v>
      </c>
      <c r="G8" s="22">
        <v>0.81952420016406891</v>
      </c>
      <c r="H8" s="22">
        <v>0.88898836168307971</v>
      </c>
      <c r="I8" s="22">
        <v>0.90384615384615385</v>
      </c>
    </row>
    <row r="9" spans="1:10" x14ac:dyDescent="0.25">
      <c r="A9" s="187">
        <v>2.7</v>
      </c>
      <c r="B9" s="34" t="s">
        <v>73</v>
      </c>
      <c r="C9" s="21" t="s">
        <v>26</v>
      </c>
      <c r="D9" s="304">
        <v>0.67500000000000004</v>
      </c>
      <c r="E9" s="304">
        <v>0.87234042553191504</v>
      </c>
      <c r="F9" s="304">
        <v>0.92307692307692302</v>
      </c>
      <c r="G9" s="304">
        <v>0.92156862745098</v>
      </c>
      <c r="H9" s="304">
        <v>0.88709677419354804</v>
      </c>
      <c r="I9" s="304">
        <v>1</v>
      </c>
    </row>
    <row r="10" spans="1:10" ht="13.8" thickBot="1" x14ac:dyDescent="0.3">
      <c r="A10" s="188">
        <v>2.7</v>
      </c>
      <c r="B10" s="15" t="s">
        <v>73</v>
      </c>
      <c r="C10" s="20" t="s">
        <v>27</v>
      </c>
      <c r="D10" s="23">
        <v>0.65873015873015905</v>
      </c>
      <c r="E10" s="23">
        <v>0.80152671755725202</v>
      </c>
      <c r="F10" s="23">
        <v>0.76068376068376098</v>
      </c>
      <c r="G10" s="23">
        <v>0.79411764705882304</v>
      </c>
      <c r="H10" s="23">
        <v>0.81081081081081097</v>
      </c>
      <c r="I10" s="23">
        <v>0.9</v>
      </c>
    </row>
    <row r="11" spans="1:10" x14ac:dyDescent="0.25">
      <c r="A11" s="190" t="s">
        <v>60</v>
      </c>
      <c r="B11" s="18" t="s">
        <v>74</v>
      </c>
      <c r="C11" s="19" t="s">
        <v>7</v>
      </c>
      <c r="D11" s="24">
        <v>0.39951706728130831</v>
      </c>
      <c r="E11" s="24">
        <v>0.42855636957782112</v>
      </c>
      <c r="F11" s="24">
        <v>0.41535263398063177</v>
      </c>
      <c r="G11" s="24">
        <v>0.43567349680886797</v>
      </c>
      <c r="H11" s="24">
        <v>0.46094193304331377</v>
      </c>
      <c r="I11" s="24" t="s">
        <v>1</v>
      </c>
    </row>
    <row r="12" spans="1:10" x14ac:dyDescent="0.25">
      <c r="A12" s="186" t="s">
        <v>60</v>
      </c>
      <c r="B12" s="12" t="s">
        <v>74</v>
      </c>
      <c r="C12" s="16" t="s">
        <v>131</v>
      </c>
      <c r="D12" s="22">
        <v>0.41156027071520029</v>
      </c>
      <c r="E12" s="22">
        <v>0.4418631868453391</v>
      </c>
      <c r="F12" s="22">
        <v>0.42580499887412743</v>
      </c>
      <c r="G12" s="22">
        <v>0.44456907833239856</v>
      </c>
      <c r="H12" s="22">
        <v>0.47435624600978932</v>
      </c>
      <c r="I12" s="22" t="s">
        <v>1</v>
      </c>
    </row>
    <row r="13" spans="1:10" x14ac:dyDescent="0.25">
      <c r="A13" s="187" t="s">
        <v>60</v>
      </c>
      <c r="B13" s="21" t="s">
        <v>74</v>
      </c>
      <c r="C13" s="62" t="s">
        <v>26</v>
      </c>
      <c r="D13" s="304">
        <v>0.46769662921348315</v>
      </c>
      <c r="E13" s="304">
        <v>0.47878787878787876</v>
      </c>
      <c r="F13" s="305">
        <v>0.46186440677966101</v>
      </c>
      <c r="G13" s="304">
        <v>0.54054054054054057</v>
      </c>
      <c r="H13" s="304">
        <v>0.50058479532163702</v>
      </c>
      <c r="I13" s="304" t="s">
        <v>1</v>
      </c>
    </row>
    <row r="14" spans="1:10" ht="13.8" thickBot="1" x14ac:dyDescent="0.3">
      <c r="A14" s="187" t="s">
        <v>60</v>
      </c>
      <c r="B14" s="21" t="s">
        <v>74</v>
      </c>
      <c r="C14" s="83" t="s">
        <v>27</v>
      </c>
      <c r="D14" s="304">
        <v>0.17763751127141569</v>
      </c>
      <c r="E14" s="304">
        <v>0.17469310670443816</v>
      </c>
      <c r="F14" s="305">
        <v>0.18916256157635469</v>
      </c>
      <c r="G14" s="304">
        <v>0.19502074688796681</v>
      </c>
      <c r="H14" s="304">
        <v>0.215621562156216</v>
      </c>
      <c r="I14" s="304" t="s">
        <v>1</v>
      </c>
    </row>
    <row r="15" spans="1:10" x14ac:dyDescent="0.25">
      <c r="A15" s="319" t="s">
        <v>132</v>
      </c>
      <c r="B15" s="140" t="s">
        <v>133</v>
      </c>
      <c r="C15" s="184" t="s">
        <v>7</v>
      </c>
      <c r="D15" s="24" t="s">
        <v>1</v>
      </c>
      <c r="E15" s="24" t="s">
        <v>1</v>
      </c>
      <c r="F15" s="24" t="s">
        <v>1</v>
      </c>
      <c r="G15" s="24" t="s">
        <v>1</v>
      </c>
      <c r="H15" s="24" t="s">
        <v>1</v>
      </c>
      <c r="I15" s="24" t="s">
        <v>1</v>
      </c>
    </row>
    <row r="16" spans="1:10" x14ac:dyDescent="0.25">
      <c r="A16" s="320" t="s">
        <v>132</v>
      </c>
      <c r="B16" s="321" t="s">
        <v>133</v>
      </c>
      <c r="C16" s="21" t="s">
        <v>131</v>
      </c>
      <c r="D16" s="22" t="s">
        <v>1</v>
      </c>
      <c r="E16" s="22" t="s">
        <v>1</v>
      </c>
      <c r="F16" s="22" t="s">
        <v>1</v>
      </c>
      <c r="G16" s="22" t="s">
        <v>1</v>
      </c>
      <c r="H16" s="22" t="s">
        <v>1</v>
      </c>
      <c r="I16" s="22" t="s">
        <v>1</v>
      </c>
    </row>
    <row r="17" spans="1:10" x14ac:dyDescent="0.25">
      <c r="A17" s="320" t="s">
        <v>132</v>
      </c>
      <c r="B17" s="321" t="s">
        <v>133</v>
      </c>
      <c r="C17" s="21" t="s">
        <v>26</v>
      </c>
      <c r="D17" s="304" t="s">
        <v>1</v>
      </c>
      <c r="E17" s="304" t="s">
        <v>1</v>
      </c>
      <c r="F17" s="304" t="s">
        <v>1</v>
      </c>
      <c r="G17" s="304" t="s">
        <v>1</v>
      </c>
      <c r="H17" s="304" t="s">
        <v>1</v>
      </c>
      <c r="I17" s="316">
        <f>'Section C Appendix'!U17</f>
        <v>0.68</v>
      </c>
    </row>
    <row r="18" spans="1:10" ht="13.8" thickBot="1" x14ac:dyDescent="0.3">
      <c r="A18" s="322" t="s">
        <v>132</v>
      </c>
      <c r="B18" s="323" t="s">
        <v>133</v>
      </c>
      <c r="C18" s="20" t="s">
        <v>27</v>
      </c>
      <c r="D18" s="23" t="s">
        <v>1</v>
      </c>
      <c r="E18" s="23" t="s">
        <v>1</v>
      </c>
      <c r="F18" s="23" t="s">
        <v>1</v>
      </c>
      <c r="G18" s="23" t="s">
        <v>1</v>
      </c>
      <c r="H18" s="23" t="s">
        <v>1</v>
      </c>
      <c r="I18" s="317" t="str">
        <f>'Section C Appendix'!U18</f>
        <v>25% </v>
      </c>
      <c r="J18" s="342" t="s">
        <v>146</v>
      </c>
    </row>
    <row r="19" spans="1:10" x14ac:dyDescent="0.25">
      <c r="A19" s="400" t="s">
        <v>82</v>
      </c>
    </row>
    <row r="20" spans="1:10" x14ac:dyDescent="0.25">
      <c r="A20" s="79" t="s">
        <v>81</v>
      </c>
      <c r="D20" s="79"/>
      <c r="E20" s="79"/>
      <c r="F20" s="79"/>
      <c r="G20" s="79"/>
      <c r="H20" s="79"/>
      <c r="I20" s="79"/>
    </row>
    <row r="21" spans="1:10" x14ac:dyDescent="0.25">
      <c r="A21" s="79" t="s">
        <v>138</v>
      </c>
    </row>
    <row r="22" spans="1:10" x14ac:dyDescent="0.25">
      <c r="A22" s="6" t="s">
        <v>29</v>
      </c>
    </row>
    <row r="23" spans="1:10" x14ac:dyDescent="0.25">
      <c r="A23" s="342" t="s">
        <v>199</v>
      </c>
    </row>
  </sheetData>
  <pageMargins left="0.7" right="0.7" top="0.75" bottom="0.75" header="0.3" footer="0.3"/>
  <pageSetup scale="51" orientation="portrait" horizontalDpi="1200" verticalDpi="1200" r:id="rId1"/>
  <headerFooter>
    <oddHeader>&amp;C&amp;8Texas Department of Family and Protective Services</oddHeader>
    <oddFooter>&amp;L&amp;8Data Source: IMPACT Warehouse&amp;C&amp;8&amp;P of &amp;N&amp;R&amp;8Data and Decision Support
FY16 - FY20 Data as of November 7th Following End of Each Fiscal Year
FY21 Data as of 1/7/2021
Log 101528 (dD)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6E810-3AAD-4F88-9454-51A4C6463B05}">
  <dimension ref="A1:Q109"/>
  <sheetViews>
    <sheetView zoomScaleNormal="100" workbookViewId="0"/>
  </sheetViews>
  <sheetFormatPr defaultColWidth="9.109375" defaultRowHeight="13.2" x14ac:dyDescent="0.25"/>
  <cols>
    <col min="1" max="1" width="32" style="82" customWidth="1"/>
    <col min="2" max="2" width="17.6640625" style="343" customWidth="1"/>
    <col min="3" max="3" width="16.109375" style="343" customWidth="1"/>
    <col min="4" max="4" width="13.109375" style="343" customWidth="1"/>
    <col min="5" max="5" width="16.33203125" style="343" customWidth="1"/>
    <col min="6" max="6" width="14.6640625" style="343" customWidth="1"/>
    <col min="7" max="7" width="13.88671875" style="343" customWidth="1"/>
    <col min="8" max="8" width="12.6640625" style="343" customWidth="1"/>
    <col min="9" max="9" width="15.6640625" style="343" customWidth="1"/>
    <col min="10" max="10" width="13.109375" style="343" customWidth="1"/>
    <col min="11" max="11" width="13.33203125" style="343" bestFit="1" customWidth="1"/>
    <col min="12" max="12" width="12.6640625" style="343" customWidth="1"/>
    <col min="13" max="13" width="11" style="343" bestFit="1" customWidth="1"/>
    <col min="14" max="14" width="10.109375" style="343" bestFit="1" customWidth="1"/>
    <col min="15" max="15" width="9.109375" style="343"/>
    <col min="16" max="16" width="9.109375" style="82"/>
    <col min="17" max="17" width="11.5546875" style="82" bestFit="1" customWidth="1"/>
    <col min="18" max="16384" width="9.109375" style="82"/>
  </cols>
  <sheetData>
    <row r="1" spans="1:11" ht="21.75" customHeight="1" x14ac:dyDescent="0.3">
      <c r="A1" s="398" t="s">
        <v>198</v>
      </c>
      <c r="B1" s="397"/>
      <c r="C1" s="397"/>
      <c r="D1" s="397"/>
      <c r="E1" s="397"/>
      <c r="F1" s="397"/>
      <c r="G1" s="397"/>
      <c r="H1" s="397"/>
      <c r="I1" s="397"/>
      <c r="J1" s="397"/>
      <c r="K1" s="397"/>
    </row>
    <row r="2" spans="1:11" x14ac:dyDescent="0.25">
      <c r="A2" s="394"/>
    </row>
    <row r="3" spans="1:11" ht="13.8" x14ac:dyDescent="0.25">
      <c r="A3" s="395" t="s">
        <v>194</v>
      </c>
    </row>
    <row r="4" spans="1:11" ht="13.8" x14ac:dyDescent="0.25">
      <c r="A4" s="395"/>
    </row>
    <row r="5" spans="1:11" ht="14.4" x14ac:dyDescent="0.3">
      <c r="A5" s="344" t="s">
        <v>148</v>
      </c>
      <c r="E5" s="345"/>
    </row>
    <row r="7" spans="1:11" x14ac:dyDescent="0.25">
      <c r="A7" s="346" t="s">
        <v>149</v>
      </c>
      <c r="B7" s="401" t="s">
        <v>150</v>
      </c>
      <c r="C7" s="401"/>
      <c r="D7" s="402" t="s">
        <v>151</v>
      </c>
      <c r="E7" s="402"/>
      <c r="F7" s="402" t="s">
        <v>152</v>
      </c>
      <c r="G7" s="402"/>
      <c r="H7" s="402" t="s">
        <v>153</v>
      </c>
      <c r="I7" s="402"/>
      <c r="J7" s="401" t="s">
        <v>154</v>
      </c>
      <c r="K7" s="401"/>
    </row>
    <row r="8" spans="1:11" x14ac:dyDescent="0.25">
      <c r="A8" s="347"/>
      <c r="B8" s="348" t="s">
        <v>155</v>
      </c>
      <c r="C8" s="349" t="s">
        <v>156</v>
      </c>
      <c r="D8" s="348" t="s">
        <v>155</v>
      </c>
      <c r="E8" s="349" t="s">
        <v>156</v>
      </c>
      <c r="F8" s="348" t="s">
        <v>155</v>
      </c>
      <c r="G8" s="349" t="s">
        <v>156</v>
      </c>
      <c r="H8" s="348" t="s">
        <v>155</v>
      </c>
      <c r="I8" s="349" t="s">
        <v>156</v>
      </c>
      <c r="J8" s="350" t="s">
        <v>155</v>
      </c>
      <c r="K8" s="351" t="s">
        <v>156</v>
      </c>
    </row>
    <row r="9" spans="1:11" x14ac:dyDescent="0.25">
      <c r="A9" s="347" t="s">
        <v>157</v>
      </c>
      <c r="B9" s="347"/>
      <c r="C9" s="347"/>
      <c r="D9" s="347"/>
      <c r="E9" s="347"/>
      <c r="F9" s="347"/>
      <c r="G9" s="347"/>
      <c r="H9" s="347"/>
      <c r="I9" s="347"/>
      <c r="J9" s="347"/>
      <c r="K9" s="347"/>
    </row>
    <row r="10" spans="1:11" x14ac:dyDescent="0.25">
      <c r="A10" s="352" t="s">
        <v>158</v>
      </c>
      <c r="B10" s="353"/>
      <c r="C10" s="354"/>
      <c r="D10" s="354"/>
      <c r="E10" s="354"/>
      <c r="F10" s="355">
        <v>997000</v>
      </c>
      <c r="G10" s="355">
        <v>997000</v>
      </c>
      <c r="H10" s="355">
        <v>997000</v>
      </c>
      <c r="I10" s="356">
        <v>997000</v>
      </c>
      <c r="J10" s="357"/>
      <c r="K10" s="357"/>
    </row>
    <row r="11" spans="1:11" x14ac:dyDescent="0.25">
      <c r="A11" s="358" t="s">
        <v>159</v>
      </c>
      <c r="B11" s="359">
        <v>2591149</v>
      </c>
      <c r="C11" s="355">
        <v>2881093</v>
      </c>
      <c r="D11" s="355">
        <v>890348</v>
      </c>
      <c r="E11" s="355">
        <v>990057</v>
      </c>
      <c r="F11" s="355">
        <v>1689290</v>
      </c>
      <c r="G11" s="355">
        <v>1878471</v>
      </c>
      <c r="H11" s="353"/>
      <c r="I11" s="353"/>
      <c r="J11" s="357"/>
      <c r="K11" s="357"/>
    </row>
    <row r="12" spans="1:11" ht="26.4" x14ac:dyDescent="0.25">
      <c r="A12" s="360" t="s">
        <v>160</v>
      </c>
      <c r="B12" s="353"/>
      <c r="C12" s="353"/>
      <c r="D12" s="353"/>
      <c r="E12" s="353"/>
      <c r="F12" s="353"/>
      <c r="G12" s="353"/>
      <c r="H12" s="353"/>
      <c r="I12" s="353"/>
      <c r="J12" s="361">
        <v>313928</v>
      </c>
      <c r="K12" s="361">
        <v>347774</v>
      </c>
    </row>
    <row r="13" spans="1:11" x14ac:dyDescent="0.25">
      <c r="A13" s="347" t="s">
        <v>161</v>
      </c>
      <c r="B13" s="347"/>
      <c r="C13" s="347"/>
      <c r="D13" s="347"/>
      <c r="E13" s="347"/>
      <c r="F13" s="347"/>
      <c r="G13" s="347"/>
      <c r="H13" s="347"/>
      <c r="I13" s="347"/>
      <c r="J13" s="347"/>
      <c r="K13" s="347"/>
    </row>
    <row r="14" spans="1:11" x14ac:dyDescent="0.25">
      <c r="A14" s="358" t="s">
        <v>162</v>
      </c>
      <c r="B14" s="362">
        <v>432353</v>
      </c>
      <c r="C14" s="363">
        <v>1452074</v>
      </c>
      <c r="D14" s="363">
        <v>84923</v>
      </c>
      <c r="E14" s="363">
        <v>285075</v>
      </c>
      <c r="F14" s="364"/>
      <c r="G14" s="364"/>
      <c r="H14" s="364"/>
      <c r="I14" s="365"/>
      <c r="J14" s="357"/>
      <c r="K14" s="357"/>
    </row>
    <row r="15" spans="1:11" x14ac:dyDescent="0.25">
      <c r="A15" s="347" t="s">
        <v>163</v>
      </c>
      <c r="B15" s="347"/>
      <c r="C15" s="347"/>
      <c r="D15" s="347"/>
      <c r="E15" s="347"/>
      <c r="F15" s="347"/>
      <c r="G15" s="347"/>
      <c r="H15" s="347"/>
      <c r="I15" s="347"/>
      <c r="J15" s="347"/>
      <c r="K15" s="347"/>
    </row>
    <row r="16" spans="1:11" x14ac:dyDescent="0.25">
      <c r="A16" s="358" t="s">
        <v>164</v>
      </c>
      <c r="B16" s="362">
        <v>17405</v>
      </c>
      <c r="C16" s="363">
        <v>86100</v>
      </c>
      <c r="D16" s="363">
        <v>10800</v>
      </c>
      <c r="E16" s="363">
        <v>53425</v>
      </c>
      <c r="F16" s="363">
        <v>10482</v>
      </c>
      <c r="G16" s="363">
        <v>51743</v>
      </c>
      <c r="H16" s="364"/>
      <c r="I16" s="365"/>
      <c r="J16" s="357"/>
      <c r="K16" s="357"/>
    </row>
    <row r="17" spans="1:12" x14ac:dyDescent="0.25">
      <c r="A17" s="347" t="s">
        <v>165</v>
      </c>
      <c r="B17" s="347"/>
      <c r="C17" s="347"/>
      <c r="D17" s="347"/>
      <c r="E17" s="347"/>
      <c r="F17" s="347"/>
      <c r="G17" s="347"/>
      <c r="H17" s="347"/>
      <c r="I17" s="347"/>
      <c r="J17" s="347"/>
      <c r="K17" s="347"/>
    </row>
    <row r="18" spans="1:12" x14ac:dyDescent="0.25">
      <c r="A18" s="358" t="s">
        <v>166</v>
      </c>
      <c r="B18" s="362">
        <v>118397</v>
      </c>
      <c r="C18" s="363">
        <v>160515</v>
      </c>
      <c r="D18" s="363">
        <v>14514</v>
      </c>
      <c r="E18" s="363">
        <v>19677</v>
      </c>
      <c r="F18" s="363">
        <v>12377</v>
      </c>
      <c r="G18" s="363">
        <v>16780</v>
      </c>
      <c r="H18" s="364"/>
      <c r="I18" s="365"/>
      <c r="J18" s="357"/>
      <c r="K18" s="357"/>
    </row>
    <row r="19" spans="1:12" x14ac:dyDescent="0.25">
      <c r="A19" s="347" t="s">
        <v>167</v>
      </c>
      <c r="B19" s="347"/>
      <c r="C19" s="347"/>
      <c r="D19" s="347"/>
      <c r="E19" s="347"/>
      <c r="F19" s="347"/>
      <c r="G19" s="347"/>
      <c r="H19" s="347"/>
      <c r="I19" s="347"/>
      <c r="J19" s="347"/>
      <c r="K19" s="347"/>
    </row>
    <row r="20" spans="1:12" x14ac:dyDescent="0.25">
      <c r="A20" s="358" t="s">
        <v>168</v>
      </c>
      <c r="B20" s="362">
        <v>17971625</v>
      </c>
      <c r="C20" s="363">
        <v>45634200</v>
      </c>
      <c r="D20" s="361">
        <v>5170058</v>
      </c>
      <c r="E20" s="361">
        <v>14942777</v>
      </c>
      <c r="F20" s="361">
        <v>11015957</v>
      </c>
      <c r="G20" s="363">
        <v>23772413</v>
      </c>
      <c r="H20" s="364"/>
      <c r="I20" s="365"/>
      <c r="J20" s="357"/>
      <c r="K20" s="357"/>
    </row>
    <row r="21" spans="1:12" x14ac:dyDescent="0.25">
      <c r="A21" s="358" t="s">
        <v>169</v>
      </c>
      <c r="B21" s="362">
        <v>2634127</v>
      </c>
      <c r="C21" s="363">
        <v>2634127</v>
      </c>
      <c r="D21" s="363">
        <v>891518</v>
      </c>
      <c r="E21" s="363">
        <v>891518</v>
      </c>
      <c r="F21" s="363">
        <v>1250882</v>
      </c>
      <c r="G21" s="363">
        <v>1250882</v>
      </c>
      <c r="H21" s="364"/>
      <c r="I21" s="365"/>
      <c r="J21" s="357"/>
      <c r="K21" s="357"/>
    </row>
    <row r="22" spans="1:12" x14ac:dyDescent="0.25">
      <c r="A22" s="347" t="s">
        <v>170</v>
      </c>
      <c r="B22" s="347"/>
      <c r="C22" s="347"/>
      <c r="D22" s="347"/>
      <c r="E22" s="347"/>
      <c r="F22" s="347"/>
      <c r="G22" s="347"/>
      <c r="H22" s="347"/>
      <c r="I22" s="347"/>
      <c r="J22" s="347"/>
      <c r="K22" s="347"/>
    </row>
    <row r="23" spans="1:12" x14ac:dyDescent="0.25">
      <c r="A23" s="358" t="s">
        <v>171</v>
      </c>
      <c r="B23" s="366"/>
      <c r="C23" s="366"/>
      <c r="D23" s="366"/>
      <c r="E23" s="366"/>
      <c r="F23" s="366"/>
      <c r="G23" s="366"/>
      <c r="H23" s="366"/>
      <c r="I23" s="366"/>
      <c r="J23" s="367">
        <v>194038</v>
      </c>
      <c r="K23" s="367">
        <v>514110</v>
      </c>
      <c r="L23" s="368"/>
    </row>
    <row r="24" spans="1:12" ht="52.8" x14ac:dyDescent="0.25">
      <c r="A24" s="360" t="s">
        <v>172</v>
      </c>
      <c r="B24" s="366"/>
      <c r="C24" s="366"/>
      <c r="D24" s="366"/>
      <c r="E24" s="366"/>
      <c r="F24" s="366"/>
      <c r="G24" s="366"/>
      <c r="H24" s="366"/>
      <c r="I24" s="366"/>
      <c r="J24" s="369">
        <v>297443</v>
      </c>
      <c r="K24" s="369">
        <v>470175</v>
      </c>
    </row>
    <row r="25" spans="1:12" ht="14.4" x14ac:dyDescent="0.3">
      <c r="A25" s="370" t="s">
        <v>173</v>
      </c>
      <c r="B25" s="371">
        <f>B10+B11+B12+B14+B16+B18+B20+B21+B23+B24</f>
        <v>23765056</v>
      </c>
      <c r="C25" s="371">
        <f t="shared" ref="C25:K25" si="0">C10+C11+C12+C14+C16+C18+C20+C21+C23+C24</f>
        <v>52848109</v>
      </c>
      <c r="D25" s="371">
        <f t="shared" si="0"/>
        <v>7062161</v>
      </c>
      <c r="E25" s="371">
        <f t="shared" si="0"/>
        <v>17182529</v>
      </c>
      <c r="F25" s="371">
        <f t="shared" si="0"/>
        <v>14975988</v>
      </c>
      <c r="G25" s="371">
        <f t="shared" si="0"/>
        <v>27967289</v>
      </c>
      <c r="H25" s="371">
        <f t="shared" si="0"/>
        <v>997000</v>
      </c>
      <c r="I25" s="371">
        <f t="shared" si="0"/>
        <v>997000</v>
      </c>
      <c r="J25" s="371">
        <f t="shared" si="0"/>
        <v>805409</v>
      </c>
      <c r="K25" s="371">
        <f t="shared" si="0"/>
        <v>1332059</v>
      </c>
    </row>
    <row r="26" spans="1:12" ht="14.4" x14ac:dyDescent="0.3">
      <c r="A26" s="372"/>
      <c r="B26" s="373" t="s">
        <v>155</v>
      </c>
      <c r="C26" s="373" t="s">
        <v>156</v>
      </c>
    </row>
    <row r="27" spans="1:12" ht="14.4" x14ac:dyDescent="0.3">
      <c r="A27" s="374" t="s">
        <v>174</v>
      </c>
      <c r="B27" s="375">
        <f>B25+D25+F25+H25+J25</f>
        <v>47605614</v>
      </c>
      <c r="C27" s="375">
        <f>C25+E25+G25+I25+K25</f>
        <v>100326986</v>
      </c>
    </row>
    <row r="28" spans="1:12" x14ac:dyDescent="0.25">
      <c r="D28" s="343" t="s">
        <v>175</v>
      </c>
      <c r="E28" s="343" t="s">
        <v>175</v>
      </c>
      <c r="F28" s="343" t="s">
        <v>175</v>
      </c>
      <c r="G28" s="343" t="s">
        <v>175</v>
      </c>
    </row>
    <row r="29" spans="1:12" x14ac:dyDescent="0.25">
      <c r="A29" s="5" t="s">
        <v>176</v>
      </c>
      <c r="B29" s="5"/>
      <c r="C29" s="5"/>
      <c r="D29" s="5"/>
      <c r="E29" s="5"/>
      <c r="F29" s="5"/>
      <c r="G29" s="5"/>
      <c r="H29" s="5"/>
      <c r="I29" s="5"/>
      <c r="J29" s="5"/>
    </row>
    <row r="31" spans="1:12" ht="13.8" x14ac:dyDescent="0.25">
      <c r="A31" s="396" t="s">
        <v>195</v>
      </c>
    </row>
    <row r="33" spans="1:15" ht="14.4" x14ac:dyDescent="0.3">
      <c r="A33" s="344" t="s">
        <v>177</v>
      </c>
    </row>
    <row r="35" spans="1:15" x14ac:dyDescent="0.25">
      <c r="A35" s="346" t="s">
        <v>149</v>
      </c>
      <c r="B35" s="401" t="s">
        <v>150</v>
      </c>
      <c r="C35" s="401"/>
      <c r="D35" s="402" t="s">
        <v>151</v>
      </c>
      <c r="E35" s="402"/>
      <c r="F35" s="402" t="s">
        <v>152</v>
      </c>
      <c r="G35" s="402"/>
      <c r="H35" s="402" t="s">
        <v>153</v>
      </c>
      <c r="I35" s="402"/>
      <c r="J35" s="401" t="s">
        <v>154</v>
      </c>
      <c r="K35" s="401"/>
    </row>
    <row r="36" spans="1:15" x14ac:dyDescent="0.25">
      <c r="A36" s="347"/>
      <c r="B36" s="376" t="s">
        <v>155</v>
      </c>
      <c r="C36" s="350" t="s">
        <v>156</v>
      </c>
      <c r="D36" s="350" t="s">
        <v>155</v>
      </c>
      <c r="E36" s="350" t="s">
        <v>156</v>
      </c>
      <c r="F36" s="350" t="s">
        <v>155</v>
      </c>
      <c r="G36" s="350" t="s">
        <v>156</v>
      </c>
      <c r="H36" s="350" t="s">
        <v>155</v>
      </c>
      <c r="I36" s="351" t="s">
        <v>156</v>
      </c>
      <c r="J36" s="350" t="s">
        <v>155</v>
      </c>
      <c r="K36" s="351" t="s">
        <v>156</v>
      </c>
    </row>
    <row r="37" spans="1:15" x14ac:dyDescent="0.25">
      <c r="A37" s="347" t="s">
        <v>157</v>
      </c>
      <c r="B37" s="348"/>
      <c r="C37" s="377"/>
      <c r="D37" s="377"/>
      <c r="E37" s="377"/>
      <c r="F37" s="377"/>
      <c r="G37" s="377"/>
      <c r="H37" s="377"/>
      <c r="I37" s="349"/>
      <c r="J37" s="371"/>
      <c r="K37" s="371"/>
    </row>
    <row r="38" spans="1:15" x14ac:dyDescent="0.25">
      <c r="A38" s="352" t="s">
        <v>158</v>
      </c>
      <c r="B38" s="378"/>
      <c r="C38" s="379"/>
      <c r="D38" s="379"/>
      <c r="E38" s="379"/>
      <c r="F38" s="379"/>
      <c r="G38" s="379"/>
      <c r="H38" s="379"/>
      <c r="I38" s="379"/>
      <c r="J38" s="379"/>
      <c r="K38" s="379"/>
    </row>
    <row r="39" spans="1:15" x14ac:dyDescent="0.25">
      <c r="A39" s="352" t="s">
        <v>178</v>
      </c>
      <c r="B39" s="359">
        <v>3274601</v>
      </c>
      <c r="C39" s="355">
        <v>3274601</v>
      </c>
      <c r="D39" s="355">
        <v>1844474</v>
      </c>
      <c r="E39" s="355">
        <v>1844474</v>
      </c>
      <c r="F39" s="354"/>
      <c r="G39" s="354"/>
      <c r="H39" s="354"/>
      <c r="I39" s="354"/>
      <c r="J39" s="379"/>
      <c r="K39" s="379"/>
    </row>
    <row r="40" spans="1:15" x14ac:dyDescent="0.25">
      <c r="A40" s="358" t="s">
        <v>159</v>
      </c>
      <c r="B40" s="359">
        <v>2647132</v>
      </c>
      <c r="C40" s="355">
        <v>2934217</v>
      </c>
      <c r="D40" s="355">
        <v>1462786</v>
      </c>
      <c r="E40" s="355">
        <v>1621418</v>
      </c>
      <c r="F40" s="355">
        <v>3911737</v>
      </c>
      <c r="G40" s="355">
        <v>4335955</v>
      </c>
      <c r="H40" s="355">
        <v>899541</v>
      </c>
      <c r="I40" s="356">
        <v>996983</v>
      </c>
      <c r="J40" s="379"/>
      <c r="K40" s="379"/>
    </row>
    <row r="41" spans="1:15" x14ac:dyDescent="0.25">
      <c r="A41" s="358" t="s">
        <v>179</v>
      </c>
      <c r="B41" s="359">
        <v>7666536</v>
      </c>
      <c r="C41" s="355">
        <v>8498679</v>
      </c>
      <c r="D41" s="355">
        <v>3560570</v>
      </c>
      <c r="E41" s="355">
        <v>3947020</v>
      </c>
      <c r="F41" s="354"/>
      <c r="G41" s="354"/>
      <c r="H41" s="354"/>
      <c r="I41" s="380"/>
      <c r="J41" s="379"/>
      <c r="K41" s="379"/>
    </row>
    <row r="42" spans="1:15" x14ac:dyDescent="0.25">
      <c r="A42" s="358" t="s">
        <v>180</v>
      </c>
      <c r="B42" s="359">
        <v>2551508</v>
      </c>
      <c r="C42" s="355">
        <v>2551508</v>
      </c>
      <c r="D42" s="355">
        <v>2500000</v>
      </c>
      <c r="E42" s="355">
        <v>2500000</v>
      </c>
      <c r="F42" s="354"/>
      <c r="G42" s="354"/>
      <c r="H42" s="354"/>
      <c r="I42" s="380"/>
      <c r="J42" s="379"/>
      <c r="K42" s="379"/>
    </row>
    <row r="43" spans="1:15" x14ac:dyDescent="0.25">
      <c r="A43" s="358" t="s">
        <v>181</v>
      </c>
      <c r="B43" s="359">
        <v>73914</v>
      </c>
      <c r="C43" s="355">
        <v>73914</v>
      </c>
      <c r="D43" s="355">
        <v>38858</v>
      </c>
      <c r="E43" s="355">
        <v>38858</v>
      </c>
      <c r="F43" s="355">
        <v>40115</v>
      </c>
      <c r="G43" s="355">
        <v>40115</v>
      </c>
      <c r="H43" s="355">
        <v>44992</v>
      </c>
      <c r="I43" s="356">
        <v>44992</v>
      </c>
      <c r="J43" s="379"/>
      <c r="K43" s="379"/>
    </row>
    <row r="44" spans="1:15" ht="14.4" customHeight="1" x14ac:dyDescent="0.25">
      <c r="A44" s="358" t="s">
        <v>182</v>
      </c>
      <c r="B44" s="359">
        <v>711636</v>
      </c>
      <c r="C44" s="355">
        <v>711636</v>
      </c>
      <c r="D44" s="355">
        <v>412183</v>
      </c>
      <c r="E44" s="355">
        <v>412183</v>
      </c>
      <c r="F44" s="354"/>
      <c r="G44" s="354"/>
      <c r="H44" s="354"/>
      <c r="I44" s="380"/>
      <c r="J44" s="379"/>
      <c r="K44" s="379"/>
      <c r="L44" s="404"/>
      <c r="M44" s="404"/>
      <c r="N44" s="404"/>
      <c r="O44" s="404"/>
    </row>
    <row r="45" spans="1:15" ht="26.4" x14ac:dyDescent="0.25">
      <c r="A45" s="360" t="s">
        <v>160</v>
      </c>
      <c r="B45" s="378"/>
      <c r="C45" s="378"/>
      <c r="D45" s="378"/>
      <c r="E45" s="378"/>
      <c r="F45" s="378"/>
      <c r="G45" s="378"/>
      <c r="H45" s="378"/>
      <c r="I45" s="378"/>
      <c r="J45" s="361">
        <v>1118917</v>
      </c>
      <c r="K45" s="361">
        <v>1238275</v>
      </c>
      <c r="L45" s="404"/>
      <c r="M45" s="404"/>
      <c r="N45" s="404"/>
      <c r="O45" s="404"/>
    </row>
    <row r="46" spans="1:15" x14ac:dyDescent="0.25">
      <c r="A46" s="347" t="s">
        <v>161</v>
      </c>
      <c r="B46" s="347"/>
      <c r="C46" s="347"/>
      <c r="D46" s="347"/>
      <c r="E46" s="347"/>
      <c r="F46" s="347"/>
      <c r="G46" s="347"/>
      <c r="H46" s="347"/>
      <c r="I46" s="347"/>
      <c r="J46" s="347"/>
      <c r="K46" s="347"/>
    </row>
    <row r="47" spans="1:15" x14ac:dyDescent="0.25">
      <c r="A47" s="358" t="s">
        <v>162</v>
      </c>
      <c r="B47" s="362">
        <v>284245</v>
      </c>
      <c r="C47" s="361">
        <v>930652</v>
      </c>
      <c r="D47" s="363">
        <v>188482</v>
      </c>
      <c r="E47" s="361">
        <v>616988</v>
      </c>
      <c r="F47" s="363">
        <v>463883</v>
      </c>
      <c r="G47" s="361">
        <v>1519000</v>
      </c>
      <c r="H47" s="363">
        <v>18781</v>
      </c>
      <c r="I47" s="361">
        <v>61500</v>
      </c>
      <c r="J47" s="357"/>
      <c r="K47" s="357"/>
    </row>
    <row r="48" spans="1:15" x14ac:dyDescent="0.25">
      <c r="A48" s="347" t="s">
        <v>163</v>
      </c>
      <c r="B48" s="347"/>
      <c r="C48" s="347"/>
      <c r="D48" s="347"/>
      <c r="E48" s="347"/>
      <c r="F48" s="347"/>
      <c r="G48" s="347"/>
      <c r="H48" s="347"/>
      <c r="I48" s="347"/>
      <c r="J48" s="347"/>
      <c r="K48" s="347"/>
      <c r="L48" s="369"/>
    </row>
    <row r="49" spans="1:12" ht="14.4" x14ac:dyDescent="0.3">
      <c r="A49" s="358" t="s">
        <v>164</v>
      </c>
      <c r="B49" s="362">
        <v>10811</v>
      </c>
      <c r="C49" s="361">
        <v>54011</v>
      </c>
      <c r="D49" s="381">
        <v>14534</v>
      </c>
      <c r="E49" s="381">
        <v>72672</v>
      </c>
      <c r="F49" s="363">
        <v>33934</v>
      </c>
      <c r="G49" s="363">
        <v>169589</v>
      </c>
      <c r="H49" s="364"/>
      <c r="I49" s="365"/>
      <c r="J49" s="357"/>
      <c r="K49" s="357"/>
      <c r="L49" s="345" t="s">
        <v>175</v>
      </c>
    </row>
    <row r="50" spans="1:12" x14ac:dyDescent="0.25">
      <c r="A50" s="347" t="s">
        <v>183</v>
      </c>
      <c r="B50" s="347"/>
      <c r="C50" s="347"/>
      <c r="D50" s="347"/>
      <c r="E50" s="347"/>
      <c r="F50" s="347"/>
      <c r="G50" s="347"/>
      <c r="H50" s="347"/>
      <c r="I50" s="347"/>
      <c r="J50" s="347"/>
      <c r="K50" s="347"/>
      <c r="L50" s="345"/>
    </row>
    <row r="51" spans="1:12" x14ac:dyDescent="0.25">
      <c r="A51" s="358" t="s">
        <v>184</v>
      </c>
      <c r="B51" s="362">
        <v>123605</v>
      </c>
      <c r="C51" s="363">
        <v>124331</v>
      </c>
      <c r="D51" s="363">
        <v>50143</v>
      </c>
      <c r="E51" s="363">
        <v>50688</v>
      </c>
      <c r="F51" s="364"/>
      <c r="G51" s="364"/>
      <c r="H51" s="364"/>
      <c r="I51" s="365"/>
      <c r="J51" s="357"/>
      <c r="K51" s="357"/>
    </row>
    <row r="52" spans="1:12" x14ac:dyDescent="0.25">
      <c r="A52" s="347" t="s">
        <v>165</v>
      </c>
      <c r="B52" s="347"/>
      <c r="C52" s="347"/>
      <c r="D52" s="347"/>
      <c r="E52" s="347"/>
      <c r="F52" s="347"/>
      <c r="G52" s="347"/>
      <c r="H52" s="347"/>
      <c r="I52" s="347"/>
      <c r="J52" s="347"/>
      <c r="K52" s="347"/>
    </row>
    <row r="53" spans="1:12" x14ac:dyDescent="0.25">
      <c r="A53" s="358" t="s">
        <v>166</v>
      </c>
      <c r="B53" s="362">
        <v>107811</v>
      </c>
      <c r="C53" s="361">
        <v>147989</v>
      </c>
      <c r="D53" s="363">
        <v>63420</v>
      </c>
      <c r="E53" s="361">
        <v>87055</v>
      </c>
      <c r="F53" s="363">
        <v>158712</v>
      </c>
      <c r="G53" s="361">
        <v>217860</v>
      </c>
      <c r="H53" s="363">
        <v>37734</v>
      </c>
      <c r="I53" s="361">
        <v>51797</v>
      </c>
      <c r="J53" s="357"/>
      <c r="K53" s="357"/>
    </row>
    <row r="54" spans="1:12" x14ac:dyDescent="0.25">
      <c r="A54" s="358" t="s">
        <v>185</v>
      </c>
      <c r="B54" s="362">
        <v>122474</v>
      </c>
      <c r="C54" s="382">
        <v>315270</v>
      </c>
      <c r="D54" s="363">
        <v>15908</v>
      </c>
      <c r="E54" s="361">
        <v>19276</v>
      </c>
      <c r="F54" s="364"/>
      <c r="G54" s="364"/>
      <c r="H54" s="364"/>
      <c r="I54" s="365"/>
      <c r="J54" s="357"/>
      <c r="K54" s="357"/>
    </row>
    <row r="55" spans="1:12" x14ac:dyDescent="0.25">
      <c r="A55" s="347" t="s">
        <v>167</v>
      </c>
      <c r="B55" s="347"/>
      <c r="C55" s="347"/>
      <c r="D55" s="347"/>
      <c r="E55" s="347"/>
      <c r="F55" s="347"/>
      <c r="G55" s="347"/>
      <c r="H55" s="347"/>
      <c r="I55" s="347"/>
      <c r="J55" s="347"/>
      <c r="K55" s="347"/>
    </row>
    <row r="56" spans="1:12" x14ac:dyDescent="0.25">
      <c r="A56" s="358" t="s">
        <v>168</v>
      </c>
      <c r="B56" s="362">
        <v>19552490</v>
      </c>
      <c r="C56" s="363">
        <v>46361493</v>
      </c>
      <c r="D56" s="363">
        <v>9085864</v>
      </c>
      <c r="E56" s="363">
        <v>24827865</v>
      </c>
      <c r="F56" s="363">
        <v>27766380</v>
      </c>
      <c r="G56" s="363">
        <v>58460260</v>
      </c>
      <c r="H56" s="363">
        <v>6292627</v>
      </c>
      <c r="I56" s="383">
        <v>16404842</v>
      </c>
      <c r="J56" s="357"/>
      <c r="K56" s="357"/>
    </row>
    <row r="57" spans="1:12" x14ac:dyDescent="0.25">
      <c r="A57" s="358" t="s">
        <v>169</v>
      </c>
      <c r="B57" s="362">
        <v>2450334</v>
      </c>
      <c r="C57" s="363">
        <v>2450334</v>
      </c>
      <c r="D57" s="363">
        <v>1441415</v>
      </c>
      <c r="E57" s="363">
        <v>1441415</v>
      </c>
      <c r="F57" s="363">
        <v>3607212</v>
      </c>
      <c r="G57" s="363">
        <v>3607212</v>
      </c>
      <c r="H57" s="383">
        <v>1019536</v>
      </c>
      <c r="I57" s="383">
        <v>1019536</v>
      </c>
      <c r="J57" s="357"/>
      <c r="K57" s="357"/>
    </row>
    <row r="58" spans="1:12" x14ac:dyDescent="0.25">
      <c r="A58" s="347" t="s">
        <v>170</v>
      </c>
      <c r="B58" s="347"/>
      <c r="C58" s="347"/>
      <c r="D58" s="347"/>
      <c r="E58" s="347"/>
      <c r="F58" s="347"/>
      <c r="G58" s="347"/>
      <c r="H58" s="347"/>
      <c r="I58" s="347"/>
      <c r="J58" s="347"/>
      <c r="K58" s="347"/>
    </row>
    <row r="59" spans="1:12" x14ac:dyDescent="0.25">
      <c r="A59" s="358" t="s">
        <v>171</v>
      </c>
      <c r="B59" s="366"/>
      <c r="C59" s="366"/>
      <c r="D59" s="366"/>
      <c r="E59" s="366"/>
      <c r="F59" s="366"/>
      <c r="G59" s="366"/>
      <c r="H59" s="366"/>
      <c r="I59" s="366"/>
      <c r="J59" s="369">
        <v>194738</v>
      </c>
      <c r="K59" s="369">
        <v>362055</v>
      </c>
    </row>
    <row r="60" spans="1:12" ht="52.8" x14ac:dyDescent="0.25">
      <c r="A60" s="360" t="s">
        <v>172</v>
      </c>
      <c r="B60" s="366"/>
      <c r="C60" s="366"/>
      <c r="D60" s="366"/>
      <c r="E60" s="366"/>
      <c r="F60" s="366"/>
      <c r="G60" s="366"/>
      <c r="H60" s="366"/>
      <c r="I60" s="366"/>
      <c r="J60" s="369">
        <v>771926</v>
      </c>
      <c r="K60" s="369">
        <v>842648</v>
      </c>
    </row>
    <row r="61" spans="1:12" x14ac:dyDescent="0.25">
      <c r="A61" s="347" t="s">
        <v>186</v>
      </c>
      <c r="B61" s="347"/>
      <c r="C61" s="347"/>
      <c r="D61" s="347"/>
      <c r="E61" s="347"/>
      <c r="F61" s="347"/>
      <c r="G61" s="347"/>
      <c r="H61" s="347"/>
      <c r="I61" s="347"/>
      <c r="J61" s="347"/>
      <c r="K61" s="347"/>
    </row>
    <row r="62" spans="1:12" ht="26.4" x14ac:dyDescent="0.25">
      <c r="A62" s="360" t="s">
        <v>187</v>
      </c>
      <c r="B62" s="366"/>
      <c r="C62" s="366"/>
      <c r="D62" s="366"/>
      <c r="E62" s="366"/>
      <c r="F62" s="366"/>
      <c r="G62" s="366"/>
      <c r="H62" s="366"/>
      <c r="I62" s="366"/>
      <c r="J62" s="369">
        <v>74108</v>
      </c>
      <c r="K62" s="369">
        <v>75125</v>
      </c>
    </row>
    <row r="63" spans="1:12" x14ac:dyDescent="0.25">
      <c r="A63" s="347" t="s">
        <v>188</v>
      </c>
      <c r="B63" s="347"/>
      <c r="C63" s="347"/>
      <c r="D63" s="347"/>
      <c r="E63" s="347"/>
      <c r="F63" s="347"/>
      <c r="G63" s="347"/>
      <c r="H63" s="347"/>
      <c r="I63" s="347"/>
      <c r="J63" s="347"/>
      <c r="K63" s="347"/>
    </row>
    <row r="64" spans="1:12" x14ac:dyDescent="0.25">
      <c r="A64" s="360" t="s">
        <v>189</v>
      </c>
      <c r="B64" s="366"/>
      <c r="C64" s="366"/>
      <c r="D64" s="366"/>
      <c r="E64" s="366"/>
      <c r="F64" s="366"/>
      <c r="G64" s="366"/>
      <c r="H64" s="366"/>
      <c r="I64" s="366"/>
      <c r="J64" s="369">
        <v>66010</v>
      </c>
      <c r="K64" s="369">
        <v>72448</v>
      </c>
    </row>
    <row r="65" spans="1:17" ht="14.4" x14ac:dyDescent="0.3">
      <c r="A65" s="370" t="s">
        <v>190</v>
      </c>
      <c r="B65" s="384">
        <f>SUM(B38:B45,B47,B49,B51,B53:B54,B56:B57,B59:B60,B62,B64)</f>
        <v>39577097</v>
      </c>
      <c r="C65" s="384">
        <f t="shared" ref="C65:K65" si="1">SUM(C38:C45,C47,C49,C51,C53:C54,C56:C57,C59:C60,C62,C64)</f>
        <v>68428635</v>
      </c>
      <c r="D65" s="384">
        <f t="shared" si="1"/>
        <v>20678637</v>
      </c>
      <c r="E65" s="384">
        <f t="shared" si="1"/>
        <v>37479912</v>
      </c>
      <c r="F65" s="384">
        <f t="shared" si="1"/>
        <v>35981973</v>
      </c>
      <c r="G65" s="384">
        <f t="shared" si="1"/>
        <v>68349991</v>
      </c>
      <c r="H65" s="384">
        <f t="shared" si="1"/>
        <v>8313211</v>
      </c>
      <c r="I65" s="384">
        <f t="shared" si="1"/>
        <v>18579650</v>
      </c>
      <c r="J65" s="384">
        <f t="shared" si="1"/>
        <v>2225699</v>
      </c>
      <c r="K65" s="384">
        <f t="shared" si="1"/>
        <v>2590551</v>
      </c>
    </row>
    <row r="66" spans="1:17" x14ac:dyDescent="0.25">
      <c r="B66" s="385" t="s">
        <v>155</v>
      </c>
      <c r="C66" s="385" t="s">
        <v>156</v>
      </c>
      <c r="D66" s="369"/>
      <c r="E66" s="369"/>
      <c r="F66" s="369"/>
      <c r="G66" s="369"/>
      <c r="H66" s="369"/>
      <c r="I66" s="386" t="s">
        <v>175</v>
      </c>
      <c r="J66" s="369"/>
      <c r="K66" s="369"/>
    </row>
    <row r="67" spans="1:17" ht="14.4" x14ac:dyDescent="0.3">
      <c r="A67" s="387" t="s">
        <v>191</v>
      </c>
      <c r="B67" s="388">
        <f>+B65+D65+F65+H65+J65</f>
        <v>106776617</v>
      </c>
      <c r="C67" s="388">
        <f>+C65+E65+G65+I65+K65</f>
        <v>195428739</v>
      </c>
    </row>
    <row r="68" spans="1:17" s="109" customFormat="1" ht="14.4" x14ac:dyDescent="0.3">
      <c r="A68" s="389"/>
      <c r="B68" s="390"/>
      <c r="C68" s="390"/>
      <c r="D68" s="345"/>
      <c r="E68" s="345"/>
      <c r="F68" s="345"/>
      <c r="G68" s="345"/>
      <c r="H68" s="345"/>
      <c r="I68" s="345"/>
      <c r="J68" s="345"/>
      <c r="K68" s="345"/>
      <c r="L68" s="345"/>
      <c r="M68" s="345"/>
      <c r="N68" s="345"/>
      <c r="O68" s="345"/>
    </row>
    <row r="69" spans="1:17" x14ac:dyDescent="0.25">
      <c r="A69" s="5" t="s">
        <v>176</v>
      </c>
      <c r="B69" s="5"/>
      <c r="C69" s="5"/>
      <c r="D69" s="5"/>
      <c r="E69" s="5"/>
      <c r="F69" s="5"/>
      <c r="G69" s="5"/>
      <c r="H69" s="5"/>
      <c r="I69" s="5"/>
    </row>
    <row r="71" spans="1:17" ht="13.8" x14ac:dyDescent="0.25">
      <c r="A71" s="396" t="s">
        <v>196</v>
      </c>
    </row>
    <row r="73" spans="1:17" ht="14.4" x14ac:dyDescent="0.3">
      <c r="A73" s="344" t="s">
        <v>192</v>
      </c>
    </row>
    <row r="75" spans="1:17" x14ac:dyDescent="0.25">
      <c r="A75" s="346" t="s">
        <v>149</v>
      </c>
      <c r="B75" s="401" t="s">
        <v>150</v>
      </c>
      <c r="C75" s="401"/>
      <c r="D75" s="402" t="s">
        <v>151</v>
      </c>
      <c r="E75" s="402"/>
      <c r="F75" s="402" t="s">
        <v>152</v>
      </c>
      <c r="G75" s="402"/>
      <c r="H75" s="402" t="s">
        <v>153</v>
      </c>
      <c r="I75" s="402"/>
      <c r="J75" s="402" t="s">
        <v>193</v>
      </c>
      <c r="K75" s="402"/>
      <c r="L75" s="401" t="s">
        <v>154</v>
      </c>
      <c r="M75" s="401"/>
      <c r="P75" s="343"/>
      <c r="Q75" s="343"/>
    </row>
    <row r="76" spans="1:17" x14ac:dyDescent="0.25">
      <c r="A76" s="347"/>
      <c r="B76" s="376" t="s">
        <v>155</v>
      </c>
      <c r="C76" s="350" t="s">
        <v>156</v>
      </c>
      <c r="D76" s="350" t="s">
        <v>155</v>
      </c>
      <c r="E76" s="350" t="s">
        <v>156</v>
      </c>
      <c r="F76" s="350" t="s">
        <v>155</v>
      </c>
      <c r="G76" s="350" t="s">
        <v>156</v>
      </c>
      <c r="H76" s="350" t="s">
        <v>155</v>
      </c>
      <c r="I76" s="351" t="s">
        <v>156</v>
      </c>
      <c r="J76" s="350" t="s">
        <v>155</v>
      </c>
      <c r="K76" s="351" t="s">
        <v>156</v>
      </c>
      <c r="L76" s="350" t="s">
        <v>155</v>
      </c>
      <c r="M76" s="350" t="s">
        <v>156</v>
      </c>
      <c r="P76" s="343"/>
      <c r="Q76" s="343"/>
    </row>
    <row r="77" spans="1:17" x14ac:dyDescent="0.25">
      <c r="A77" s="347" t="s">
        <v>157</v>
      </c>
      <c r="B77" s="348"/>
      <c r="C77" s="377"/>
      <c r="D77" s="377"/>
      <c r="E77" s="377"/>
      <c r="F77" s="377"/>
      <c r="G77" s="377"/>
      <c r="H77" s="377"/>
      <c r="I77" s="349"/>
      <c r="J77" s="377"/>
      <c r="K77" s="349"/>
      <c r="L77" s="377"/>
      <c r="M77" s="377"/>
      <c r="P77" s="343"/>
      <c r="Q77" s="343"/>
    </row>
    <row r="78" spans="1:17" x14ac:dyDescent="0.25">
      <c r="A78" s="352" t="s">
        <v>158</v>
      </c>
      <c r="B78" s="378"/>
      <c r="C78" s="379"/>
      <c r="D78" s="379"/>
      <c r="E78" s="379"/>
      <c r="F78" s="379"/>
      <c r="G78" s="379"/>
      <c r="H78" s="379"/>
      <c r="I78" s="379"/>
      <c r="J78" s="391">
        <v>997000</v>
      </c>
      <c r="K78" s="391">
        <v>997000</v>
      </c>
      <c r="L78" s="379"/>
      <c r="M78" s="379"/>
      <c r="P78" s="343"/>
      <c r="Q78" s="343"/>
    </row>
    <row r="79" spans="1:17" x14ac:dyDescent="0.25">
      <c r="A79" s="352" t="s">
        <v>178</v>
      </c>
      <c r="B79" s="353"/>
      <c r="C79" s="354"/>
      <c r="D79" s="354"/>
      <c r="E79" s="354"/>
      <c r="F79" s="363">
        <v>4471298</v>
      </c>
      <c r="G79" s="363">
        <v>4471298</v>
      </c>
      <c r="H79" s="379"/>
      <c r="I79" s="379"/>
      <c r="J79" s="354"/>
      <c r="K79" s="354"/>
      <c r="L79" s="379"/>
      <c r="M79" s="379"/>
      <c r="P79" s="343"/>
      <c r="Q79" s="343"/>
    </row>
    <row r="80" spans="1:17" x14ac:dyDescent="0.25">
      <c r="A80" s="358" t="s">
        <v>159</v>
      </c>
      <c r="B80" s="359">
        <v>2653277</v>
      </c>
      <c r="C80" s="355">
        <v>2934217</v>
      </c>
      <c r="D80" s="355">
        <v>1568062</v>
      </c>
      <c r="E80" s="355">
        <v>1734088</v>
      </c>
      <c r="F80" s="355">
        <v>3705207</v>
      </c>
      <c r="G80" s="355">
        <v>4097541</v>
      </c>
      <c r="H80" s="355">
        <v>2069320</v>
      </c>
      <c r="I80" s="356">
        <v>2288407</v>
      </c>
      <c r="J80" s="354"/>
      <c r="K80" s="354"/>
      <c r="L80" s="379"/>
      <c r="M80" s="379"/>
      <c r="P80" s="343"/>
      <c r="Q80" s="343"/>
    </row>
    <row r="81" spans="1:17" x14ac:dyDescent="0.25">
      <c r="A81" s="358" t="s">
        <v>179</v>
      </c>
      <c r="B81" s="359">
        <v>15857357</v>
      </c>
      <c r="C81" s="355">
        <v>17537994</v>
      </c>
      <c r="D81" s="355">
        <v>14025829</v>
      </c>
      <c r="E81" s="355">
        <v>15512354</v>
      </c>
      <c r="F81" s="355">
        <v>2533651</v>
      </c>
      <c r="G81" s="355">
        <v>2802179</v>
      </c>
      <c r="H81" s="354"/>
      <c r="I81" s="354"/>
      <c r="J81" s="354"/>
      <c r="K81" s="354"/>
      <c r="L81" s="379"/>
      <c r="M81" s="379"/>
      <c r="P81" s="343"/>
      <c r="Q81" s="343"/>
    </row>
    <row r="82" spans="1:17" x14ac:dyDescent="0.25">
      <c r="A82" s="358" t="s">
        <v>180</v>
      </c>
      <c r="B82" s="359">
        <v>5103016</v>
      </c>
      <c r="C82" s="355">
        <v>5103016</v>
      </c>
      <c r="D82" s="355">
        <v>3500000</v>
      </c>
      <c r="E82" s="355">
        <v>3500000</v>
      </c>
      <c r="F82" s="355">
        <v>458833</v>
      </c>
      <c r="G82" s="355">
        <v>458833</v>
      </c>
      <c r="H82" s="354"/>
      <c r="I82" s="354"/>
      <c r="J82" s="354"/>
      <c r="K82" s="354"/>
      <c r="L82" s="379"/>
      <c r="M82" s="379"/>
      <c r="P82" s="343"/>
      <c r="Q82" s="343"/>
    </row>
    <row r="83" spans="1:17" x14ac:dyDescent="0.25">
      <c r="A83" s="358" t="s">
        <v>181</v>
      </c>
      <c r="B83" s="359">
        <v>132375</v>
      </c>
      <c r="C83" s="355">
        <v>132375</v>
      </c>
      <c r="D83" s="355">
        <v>46640</v>
      </c>
      <c r="E83" s="355">
        <v>46640</v>
      </c>
      <c r="F83" s="355">
        <v>116737</v>
      </c>
      <c r="G83" s="355">
        <v>116737</v>
      </c>
      <c r="H83" s="355">
        <v>68125</v>
      </c>
      <c r="I83" s="356">
        <v>68125</v>
      </c>
      <c r="J83" s="354"/>
      <c r="K83" s="354"/>
      <c r="L83" s="379"/>
      <c r="M83" s="379"/>
      <c r="P83" s="343"/>
      <c r="Q83" s="343">
        <f>C84+C97</f>
        <v>3880261</v>
      </c>
    </row>
    <row r="84" spans="1:17" x14ac:dyDescent="0.25">
      <c r="A84" s="358" t="s">
        <v>182</v>
      </c>
      <c r="B84" s="359">
        <v>1407565</v>
      </c>
      <c r="C84" s="355">
        <v>1407565</v>
      </c>
      <c r="D84" s="355">
        <v>1797233</v>
      </c>
      <c r="E84" s="355">
        <v>1797233</v>
      </c>
      <c r="F84" s="355">
        <v>322762</v>
      </c>
      <c r="G84" s="355">
        <v>322762</v>
      </c>
      <c r="H84" s="354"/>
      <c r="I84" s="354"/>
      <c r="J84" s="354"/>
      <c r="K84" s="354"/>
      <c r="L84" s="379"/>
      <c r="M84" s="379"/>
      <c r="P84" s="343"/>
      <c r="Q84" s="343"/>
    </row>
    <row r="85" spans="1:17" ht="26.4" x14ac:dyDescent="0.25">
      <c r="A85" s="360" t="s">
        <v>160</v>
      </c>
      <c r="B85" s="378"/>
      <c r="C85" s="378"/>
      <c r="D85" s="378"/>
      <c r="E85" s="378"/>
      <c r="F85" s="378"/>
      <c r="G85" s="378"/>
      <c r="H85" s="378"/>
      <c r="I85" s="378"/>
      <c r="J85" s="378"/>
      <c r="K85" s="378"/>
      <c r="L85" s="361">
        <v>1965967</v>
      </c>
      <c r="M85" s="363">
        <v>2172349</v>
      </c>
      <c r="P85" s="343"/>
      <c r="Q85" s="343"/>
    </row>
    <row r="86" spans="1:17" x14ac:dyDescent="0.25">
      <c r="A86" s="347" t="s">
        <v>161</v>
      </c>
      <c r="B86" s="347"/>
      <c r="C86" s="347"/>
      <c r="D86" s="347"/>
      <c r="E86" s="347"/>
      <c r="F86" s="347"/>
      <c r="G86" s="347"/>
      <c r="H86" s="347"/>
      <c r="I86" s="347"/>
      <c r="J86" s="347"/>
      <c r="K86" s="347"/>
      <c r="L86" s="347"/>
      <c r="M86" s="347"/>
      <c r="P86" s="343"/>
      <c r="Q86" s="343"/>
    </row>
    <row r="87" spans="1:17" x14ac:dyDescent="0.25">
      <c r="A87" s="358" t="s">
        <v>162</v>
      </c>
      <c r="B87" s="362">
        <v>284245</v>
      </c>
      <c r="C87" s="361">
        <v>930652</v>
      </c>
      <c r="D87" s="363">
        <v>188482</v>
      </c>
      <c r="E87" s="361">
        <v>616988</v>
      </c>
      <c r="F87" s="363">
        <v>463883</v>
      </c>
      <c r="G87" s="361">
        <v>1519000</v>
      </c>
      <c r="H87" s="363">
        <v>18781</v>
      </c>
      <c r="I87" s="361">
        <v>61500</v>
      </c>
      <c r="J87" s="364"/>
      <c r="K87" s="365"/>
      <c r="L87" s="357"/>
      <c r="M87" s="357"/>
      <c r="P87" s="343"/>
      <c r="Q87" s="343"/>
    </row>
    <row r="88" spans="1:17" x14ac:dyDescent="0.25">
      <c r="A88" s="347" t="s">
        <v>163</v>
      </c>
      <c r="B88" s="347"/>
      <c r="C88" s="347"/>
      <c r="D88" s="347"/>
      <c r="E88" s="347"/>
      <c r="F88" s="347"/>
      <c r="G88" s="347"/>
      <c r="H88" s="347"/>
      <c r="I88" s="347"/>
      <c r="J88" s="347"/>
      <c r="K88" s="347"/>
      <c r="L88" s="347"/>
      <c r="M88" s="347"/>
      <c r="P88" s="343"/>
      <c r="Q88" s="343"/>
    </row>
    <row r="89" spans="1:17" ht="14.4" x14ac:dyDescent="0.3">
      <c r="A89" s="358" t="s">
        <v>164</v>
      </c>
      <c r="B89" s="362">
        <v>29920.003671938168</v>
      </c>
      <c r="C89" s="361">
        <v>149600</v>
      </c>
      <c r="D89" s="381">
        <v>20240.002483958171</v>
      </c>
      <c r="E89" s="381">
        <v>101200</v>
      </c>
      <c r="F89" s="363">
        <v>33880.004157929987</v>
      </c>
      <c r="G89" s="363">
        <v>169400</v>
      </c>
      <c r="H89" s="363">
        <v>29920.003671938168</v>
      </c>
      <c r="I89" s="383">
        <v>149600</v>
      </c>
      <c r="J89" s="364"/>
      <c r="K89" s="365"/>
      <c r="L89" s="357"/>
      <c r="M89" s="357"/>
      <c r="P89" s="343"/>
      <c r="Q89" s="343"/>
    </row>
    <row r="90" spans="1:17" x14ac:dyDescent="0.25">
      <c r="A90" s="347" t="s">
        <v>183</v>
      </c>
      <c r="B90" s="347"/>
      <c r="C90" s="347"/>
      <c r="D90" s="347"/>
      <c r="E90" s="347"/>
      <c r="F90" s="347"/>
      <c r="G90" s="347"/>
      <c r="H90" s="347"/>
      <c r="I90" s="347"/>
      <c r="J90" s="347"/>
      <c r="K90" s="347"/>
      <c r="L90" s="347"/>
      <c r="M90" s="347"/>
      <c r="P90" s="343"/>
      <c r="Q90" s="343"/>
    </row>
    <row r="91" spans="1:17" x14ac:dyDescent="0.25">
      <c r="A91" s="358" t="s">
        <v>184</v>
      </c>
      <c r="B91" s="362">
        <v>332120.72139063443</v>
      </c>
      <c r="C91" s="363">
        <v>349079</v>
      </c>
      <c r="D91" s="363">
        <v>283383.28352139384</v>
      </c>
      <c r="E91" s="363">
        <v>297853</v>
      </c>
      <c r="F91" s="363">
        <v>52145.582665905014</v>
      </c>
      <c r="G91" s="363">
        <v>54808.166666666664</v>
      </c>
      <c r="H91" s="364"/>
      <c r="I91" s="365"/>
      <c r="J91" s="364"/>
      <c r="K91" s="365"/>
      <c r="L91" s="357"/>
      <c r="M91" s="357"/>
      <c r="P91" s="343"/>
      <c r="Q91" s="343"/>
    </row>
    <row r="92" spans="1:17" x14ac:dyDescent="0.25">
      <c r="A92" s="347" t="s">
        <v>165</v>
      </c>
      <c r="B92" s="347"/>
      <c r="C92" s="347"/>
      <c r="D92" s="347"/>
      <c r="E92" s="347"/>
      <c r="F92" s="347"/>
      <c r="G92" s="347"/>
      <c r="H92" s="347"/>
      <c r="I92" s="347"/>
      <c r="J92" s="347"/>
      <c r="K92" s="347"/>
      <c r="L92" s="347"/>
      <c r="M92" s="347"/>
      <c r="P92" s="343"/>
      <c r="Q92" s="343"/>
    </row>
    <row r="93" spans="1:17" x14ac:dyDescent="0.25">
      <c r="A93" s="358" t="s">
        <v>166</v>
      </c>
      <c r="B93" s="362">
        <v>107616.79999351219</v>
      </c>
      <c r="C93" s="361">
        <v>147723</v>
      </c>
      <c r="D93" s="363">
        <v>65901.931053479144</v>
      </c>
      <c r="E93" s="361">
        <v>90462</v>
      </c>
      <c r="F93" s="363">
        <v>148192.28863941465</v>
      </c>
      <c r="G93" s="361">
        <v>203420</v>
      </c>
      <c r="H93" s="363">
        <v>92924.330829812869</v>
      </c>
      <c r="I93" s="363">
        <v>127555</v>
      </c>
      <c r="J93" s="364"/>
      <c r="K93" s="364"/>
      <c r="L93" s="357"/>
      <c r="M93" s="357"/>
      <c r="P93" s="343"/>
      <c r="Q93" s="343"/>
    </row>
    <row r="94" spans="1:17" x14ac:dyDescent="0.25">
      <c r="A94" s="358" t="s">
        <v>185</v>
      </c>
      <c r="B94" s="362">
        <v>316489.08756671083</v>
      </c>
      <c r="C94" s="382">
        <v>1362896</v>
      </c>
      <c r="D94" s="363">
        <v>270045.47227006149</v>
      </c>
      <c r="E94" s="361">
        <v>1162896</v>
      </c>
      <c r="F94" s="361">
        <v>49691.339908318507</v>
      </c>
      <c r="G94" s="361">
        <v>213985.66666666666</v>
      </c>
      <c r="H94" s="364"/>
      <c r="I94" s="365"/>
      <c r="J94" s="364"/>
      <c r="K94" s="364"/>
      <c r="L94" s="357"/>
      <c r="M94" s="357"/>
      <c r="P94" s="343"/>
      <c r="Q94" s="343"/>
    </row>
    <row r="95" spans="1:17" x14ac:dyDescent="0.25">
      <c r="A95" s="347" t="s">
        <v>167</v>
      </c>
      <c r="B95" s="347"/>
      <c r="C95" s="347"/>
      <c r="D95" s="347"/>
      <c r="E95" s="347"/>
      <c r="F95" s="347"/>
      <c r="G95" s="347"/>
      <c r="H95" s="347"/>
      <c r="I95" s="347"/>
      <c r="J95" s="347"/>
      <c r="K95" s="347"/>
      <c r="L95" s="347"/>
      <c r="M95" s="347"/>
      <c r="P95" s="343"/>
      <c r="Q95" s="343"/>
    </row>
    <row r="96" spans="1:17" x14ac:dyDescent="0.25">
      <c r="A96" s="358" t="s">
        <v>168</v>
      </c>
      <c r="B96" s="362">
        <v>22695943.919725198</v>
      </c>
      <c r="C96" s="363">
        <v>51055923.672784917</v>
      </c>
      <c r="D96" s="363">
        <v>10584495.546515523</v>
      </c>
      <c r="E96" s="363">
        <v>25399141.089096408</v>
      </c>
      <c r="F96" s="363">
        <v>24822029.564551409</v>
      </c>
      <c r="G96" s="363">
        <v>59879103.588583477</v>
      </c>
      <c r="H96" s="363">
        <v>14791147.900489315</v>
      </c>
      <c r="I96" s="383">
        <v>35417965.97819785</v>
      </c>
      <c r="J96" s="364"/>
      <c r="K96" s="364"/>
      <c r="L96" s="357"/>
      <c r="M96" s="357"/>
      <c r="P96" s="343"/>
      <c r="Q96" s="343"/>
    </row>
    <row r="97" spans="1:17" x14ac:dyDescent="0.25">
      <c r="A97" s="358" t="s">
        <v>169</v>
      </c>
      <c r="B97" s="362">
        <v>2472696</v>
      </c>
      <c r="C97" s="363">
        <v>2472696</v>
      </c>
      <c r="D97" s="363">
        <v>1514225</v>
      </c>
      <c r="E97" s="363">
        <v>1514225</v>
      </c>
      <c r="F97" s="363">
        <v>3404999</v>
      </c>
      <c r="G97" s="363">
        <v>3404999</v>
      </c>
      <c r="H97" s="383">
        <v>2135111</v>
      </c>
      <c r="I97" s="383">
        <v>2135111</v>
      </c>
      <c r="J97" s="364"/>
      <c r="K97" s="364"/>
      <c r="L97" s="357"/>
      <c r="M97" s="357"/>
      <c r="P97" s="343"/>
      <c r="Q97" s="343"/>
    </row>
    <row r="98" spans="1:17" x14ac:dyDescent="0.25">
      <c r="A98" s="347" t="s">
        <v>170</v>
      </c>
      <c r="B98" s="347"/>
      <c r="C98" s="347"/>
      <c r="D98" s="347"/>
      <c r="E98" s="347"/>
      <c r="F98" s="347"/>
      <c r="G98" s="347"/>
      <c r="H98" s="347"/>
      <c r="I98" s="347"/>
      <c r="J98" s="347"/>
      <c r="K98" s="347"/>
      <c r="L98" s="347"/>
      <c r="M98" s="347"/>
      <c r="P98" s="343"/>
      <c r="Q98" s="343"/>
    </row>
    <row r="99" spans="1:17" x14ac:dyDescent="0.25">
      <c r="A99" s="358" t="s">
        <v>171</v>
      </c>
      <c r="B99" s="366"/>
      <c r="C99" s="366"/>
      <c r="D99" s="366"/>
      <c r="E99" s="366"/>
      <c r="F99" s="366"/>
      <c r="G99" s="366"/>
      <c r="H99" s="366"/>
      <c r="I99" s="366"/>
      <c r="J99" s="366"/>
      <c r="K99" s="366"/>
      <c r="L99" s="369">
        <v>195145</v>
      </c>
      <c r="M99" s="369">
        <v>422000</v>
      </c>
      <c r="P99" s="343"/>
      <c r="Q99" s="343"/>
    </row>
    <row r="100" spans="1:17" ht="52.8" x14ac:dyDescent="0.25">
      <c r="A100" s="360" t="s">
        <v>172</v>
      </c>
      <c r="B100" s="366"/>
      <c r="C100" s="366"/>
      <c r="D100" s="366"/>
      <c r="E100" s="366"/>
      <c r="F100" s="366"/>
      <c r="G100" s="366"/>
      <c r="H100" s="366"/>
      <c r="I100" s="366"/>
      <c r="J100" s="366"/>
      <c r="K100" s="366"/>
      <c r="L100" s="369">
        <v>664478</v>
      </c>
      <c r="M100" s="369">
        <v>865467</v>
      </c>
      <c r="P100" s="343"/>
      <c r="Q100" s="343"/>
    </row>
    <row r="101" spans="1:17" x14ac:dyDescent="0.25">
      <c r="A101" s="347" t="s">
        <v>186</v>
      </c>
      <c r="B101" s="347"/>
      <c r="C101" s="347"/>
      <c r="D101" s="347"/>
      <c r="E101" s="347"/>
      <c r="F101" s="347"/>
      <c r="G101" s="347"/>
      <c r="H101" s="347"/>
      <c r="I101" s="347"/>
      <c r="J101" s="347"/>
      <c r="K101" s="347"/>
      <c r="L101" s="347"/>
      <c r="M101" s="347"/>
      <c r="P101" s="343"/>
      <c r="Q101" s="343"/>
    </row>
    <row r="102" spans="1:17" ht="26.4" x14ac:dyDescent="0.25">
      <c r="A102" s="360" t="s">
        <v>187</v>
      </c>
      <c r="B102" s="366"/>
      <c r="C102" s="366"/>
      <c r="D102" s="366"/>
      <c r="E102" s="366"/>
      <c r="F102" s="366"/>
      <c r="G102" s="366"/>
      <c r="H102" s="366"/>
      <c r="I102" s="366"/>
      <c r="J102" s="366"/>
      <c r="K102" s="366"/>
      <c r="L102" s="369">
        <v>110408</v>
      </c>
      <c r="M102" s="369">
        <v>111470</v>
      </c>
      <c r="P102" s="343"/>
      <c r="Q102" s="343"/>
    </row>
    <row r="103" spans="1:17" x14ac:dyDescent="0.25">
      <c r="A103" s="347" t="s">
        <v>188</v>
      </c>
      <c r="B103" s="347"/>
      <c r="C103" s="347"/>
      <c r="D103" s="347"/>
      <c r="E103" s="347"/>
      <c r="F103" s="347"/>
      <c r="G103" s="347"/>
      <c r="H103" s="347"/>
      <c r="I103" s="347"/>
      <c r="J103" s="347"/>
      <c r="K103" s="347"/>
      <c r="L103" s="347"/>
      <c r="M103" s="347"/>
      <c r="P103" s="343"/>
      <c r="Q103" s="343"/>
    </row>
    <row r="104" spans="1:17" x14ac:dyDescent="0.25">
      <c r="A104" s="360" t="s">
        <v>189</v>
      </c>
      <c r="B104" s="366"/>
      <c r="C104" s="366"/>
      <c r="D104" s="366"/>
      <c r="E104" s="366"/>
      <c r="F104" s="366"/>
      <c r="G104" s="366"/>
      <c r="H104" s="366"/>
      <c r="I104" s="366"/>
      <c r="J104" s="366"/>
      <c r="K104" s="366"/>
      <c r="L104" s="369">
        <v>142796</v>
      </c>
      <c r="M104" s="369">
        <v>156390</v>
      </c>
      <c r="P104" s="343"/>
      <c r="Q104" s="343"/>
    </row>
    <row r="105" spans="1:17" ht="14.4" x14ac:dyDescent="0.3">
      <c r="A105" s="370" t="s">
        <v>190</v>
      </c>
      <c r="B105" s="384">
        <f>SUM(B78:B85,B87,B89,B91,B93:B94,B96:B97,B99:B100,B102,B104)</f>
        <v>51392621.532347992</v>
      </c>
      <c r="C105" s="384">
        <f t="shared" ref="C105:M105" si="2">SUM(C78:C85,C87,C89,C91,C93:C94,C96:C97,C99:C100,C102,C104)</f>
        <v>83583736.672784925</v>
      </c>
      <c r="D105" s="384">
        <f t="shared" si="2"/>
        <v>33864537.235844411</v>
      </c>
      <c r="E105" s="384">
        <f t="shared" si="2"/>
        <v>51773080.089096412</v>
      </c>
      <c r="F105" s="384">
        <f t="shared" si="2"/>
        <v>40583308.779922977</v>
      </c>
      <c r="G105" s="384">
        <f t="shared" si="2"/>
        <v>77714066.421916813</v>
      </c>
      <c r="H105" s="384">
        <f t="shared" si="2"/>
        <v>19205329.234991066</v>
      </c>
      <c r="I105" s="392">
        <f t="shared" si="2"/>
        <v>40248263.97819785</v>
      </c>
      <c r="J105" s="384">
        <f t="shared" si="2"/>
        <v>997000</v>
      </c>
      <c r="K105" s="384">
        <f t="shared" si="2"/>
        <v>997000</v>
      </c>
      <c r="L105" s="384">
        <f t="shared" si="2"/>
        <v>3078794</v>
      </c>
      <c r="M105" s="384">
        <f t="shared" si="2"/>
        <v>3727676</v>
      </c>
    </row>
    <row r="106" spans="1:17" x14ac:dyDescent="0.25">
      <c r="B106" s="385" t="s">
        <v>155</v>
      </c>
      <c r="C106" s="385" t="s">
        <v>156</v>
      </c>
      <c r="D106" s="369"/>
      <c r="E106" s="369"/>
      <c r="F106" s="369"/>
      <c r="G106" s="369"/>
      <c r="H106" s="369"/>
      <c r="I106" s="393" t="s">
        <v>175</v>
      </c>
      <c r="J106" s="369"/>
      <c r="K106" s="369"/>
    </row>
    <row r="107" spans="1:17" ht="14.4" x14ac:dyDescent="0.3">
      <c r="A107" s="387" t="s">
        <v>191</v>
      </c>
      <c r="B107" s="388">
        <f>+B105+D105+F105+H105+J105+L105</f>
        <v>149121590.78310645</v>
      </c>
      <c r="C107" s="388">
        <f>+C105+E105+G105+I105+K105+M105</f>
        <v>258043823.16199601</v>
      </c>
      <c r="D107" s="342" t="s">
        <v>146</v>
      </c>
    </row>
    <row r="108" spans="1:17" x14ac:dyDescent="0.25">
      <c r="A108" s="342" t="s">
        <v>199</v>
      </c>
    </row>
    <row r="109" spans="1:17" x14ac:dyDescent="0.25">
      <c r="A109" s="403"/>
      <c r="B109" s="403"/>
      <c r="C109" s="403"/>
    </row>
  </sheetData>
  <mergeCells count="18">
    <mergeCell ref="A109:C109"/>
    <mergeCell ref="L44:O45"/>
    <mergeCell ref="B75:C75"/>
    <mergeCell ref="D75:E75"/>
    <mergeCell ref="F75:G75"/>
    <mergeCell ref="H75:I75"/>
    <mergeCell ref="J75:K75"/>
    <mergeCell ref="L75:M75"/>
    <mergeCell ref="B7:C7"/>
    <mergeCell ref="D7:E7"/>
    <mergeCell ref="F7:G7"/>
    <mergeCell ref="H7:I7"/>
    <mergeCell ref="J7:K7"/>
    <mergeCell ref="B35:C35"/>
    <mergeCell ref="D35:E35"/>
    <mergeCell ref="F35:G35"/>
    <mergeCell ref="H35:I35"/>
    <mergeCell ref="J35:K35"/>
  </mergeCells>
  <pageMargins left="0.7" right="0.7" top="0.75" bottom="0.75" header="0.3" footer="0.3"/>
  <pageSetup scale="42" orientation="portrait" r:id="rId1"/>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L97"/>
  <sheetViews>
    <sheetView zoomScaleNormal="100" workbookViewId="0">
      <pane xSplit="3" ySplit="2" topLeftCell="D3" activePane="bottomRight" state="frozen"/>
      <selection pane="topRight" activeCell="D1" sqref="D1"/>
      <selection pane="bottomLeft" activeCell="A3" sqref="A3"/>
      <selection pane="bottomRight"/>
    </sheetView>
  </sheetViews>
  <sheetFormatPr defaultRowHeight="13.2" x14ac:dyDescent="0.25"/>
  <cols>
    <col min="1" max="1" width="10.109375" style="1" customWidth="1"/>
    <col min="2" max="2" width="47.88671875" customWidth="1"/>
    <col min="3" max="3" width="23.33203125" customWidth="1"/>
    <col min="4" max="4" width="6.6640625" bestFit="1" customWidth="1"/>
    <col min="5" max="5" width="9" bestFit="1" customWidth="1"/>
    <col min="6" max="6" width="5.6640625" bestFit="1" customWidth="1"/>
    <col min="7" max="7" width="6.6640625" bestFit="1" customWidth="1"/>
    <col min="8" max="8" width="9" bestFit="1" customWidth="1"/>
    <col min="9" max="9" width="6.88671875" bestFit="1" customWidth="1"/>
    <col min="10" max="10" width="6.6640625" style="3" bestFit="1" customWidth="1"/>
    <col min="11" max="11" width="9" style="3" bestFit="1" customWidth="1"/>
    <col min="12" max="12" width="5.6640625" style="3" bestFit="1" customWidth="1"/>
    <col min="13" max="13" width="6.6640625" style="3" bestFit="1" customWidth="1"/>
    <col min="14" max="14" width="9" style="3" bestFit="1" customWidth="1"/>
    <col min="15" max="15" width="5.6640625" style="3" bestFit="1" customWidth="1"/>
    <col min="16" max="16" width="7.88671875" style="82" customWidth="1"/>
    <col min="17" max="17" width="9" style="82" bestFit="1" customWidth="1"/>
    <col min="18" max="18" width="8.109375" style="82" bestFit="1" customWidth="1"/>
    <col min="19" max="19" width="7.88671875" style="82" customWidth="1"/>
    <col min="20" max="20" width="9" style="82" bestFit="1" customWidth="1"/>
    <col min="21" max="21" width="8.109375" style="82" bestFit="1" customWidth="1"/>
    <col min="22" max="22" width="6.6640625" customWidth="1"/>
    <col min="23" max="23" width="6.44140625" customWidth="1"/>
    <col min="24" max="24" width="5" customWidth="1"/>
    <col min="25" max="25" width="5.6640625" customWidth="1"/>
    <col min="26" max="26" width="6.6640625" customWidth="1"/>
    <col min="27" max="28" width="5.6640625" customWidth="1"/>
    <col min="29" max="29" width="9.5546875" bestFit="1" customWidth="1"/>
    <col min="30" max="31" width="6.6640625" bestFit="1" customWidth="1"/>
    <col min="32" max="32" width="8.109375" bestFit="1" customWidth="1"/>
    <col min="33" max="33" width="5" bestFit="1" customWidth="1"/>
    <col min="34" max="34" width="5.88671875" bestFit="1" customWidth="1"/>
    <col min="35" max="35" width="8.109375" bestFit="1" customWidth="1"/>
    <col min="36" max="36" width="5" customWidth="1"/>
    <col min="37" max="37" width="5.88671875" bestFit="1" customWidth="1"/>
    <col min="38" max="39" width="5" bestFit="1" customWidth="1"/>
    <col min="40" max="40" width="6.5546875" bestFit="1" customWidth="1"/>
    <col min="41" max="41" width="9.5546875" bestFit="1" customWidth="1"/>
    <col min="42" max="42" width="6.44140625" bestFit="1" customWidth="1"/>
    <col min="43" max="43" width="6.5546875" bestFit="1" customWidth="1"/>
    <col min="44" max="44" width="7.33203125" bestFit="1" customWidth="1"/>
    <col min="45" max="45" width="5" bestFit="1" customWidth="1"/>
    <col min="46" max="46" width="6.5546875" bestFit="1" customWidth="1"/>
    <col min="47" max="47" width="7.33203125" bestFit="1" customWidth="1"/>
    <col min="48" max="48" width="5" bestFit="1" customWidth="1"/>
    <col min="49" max="49" width="5.6640625" customWidth="1"/>
    <col min="50" max="51" width="5" bestFit="1" customWidth="1"/>
    <col min="52" max="52" width="6.5546875" bestFit="1" customWidth="1"/>
    <col min="53" max="53" width="9.5546875" style="2" bestFit="1" customWidth="1"/>
    <col min="54" max="54" width="6.44140625" style="2" bestFit="1" customWidth="1"/>
    <col min="55" max="55" width="6.5546875" style="2" bestFit="1" customWidth="1"/>
    <col min="56" max="56" width="7.33203125" style="2" bestFit="1" customWidth="1"/>
    <col min="57" max="57" width="5" style="2" bestFit="1" customWidth="1"/>
    <col min="58" max="58" width="6.5546875" style="2" bestFit="1" customWidth="1"/>
    <col min="59" max="59" width="7.33203125" style="2" bestFit="1" customWidth="1"/>
    <col min="60" max="60" width="5" style="2" bestFit="1" customWidth="1"/>
    <col min="61" max="61" width="5.6640625" style="2" customWidth="1"/>
    <col min="62" max="63" width="5" style="2" bestFit="1" customWidth="1"/>
    <col min="64" max="64" width="6.5546875" style="2" bestFit="1" customWidth="1"/>
  </cols>
  <sheetData>
    <row r="1" spans="1:53" s="257" customFormat="1" ht="30" customHeight="1" x14ac:dyDescent="0.25">
      <c r="A1" s="280" t="s">
        <v>126</v>
      </c>
      <c r="B1" s="281"/>
      <c r="C1" s="281"/>
      <c r="D1" s="281"/>
      <c r="E1" s="281"/>
      <c r="F1" s="281"/>
      <c r="G1" s="281"/>
      <c r="H1" s="281"/>
      <c r="I1" s="281"/>
      <c r="J1" s="281"/>
      <c r="K1" s="281"/>
      <c r="L1" s="281"/>
      <c r="M1" s="281"/>
      <c r="N1" s="281"/>
      <c r="O1" s="282"/>
      <c r="P1" s="281"/>
      <c r="Q1" s="281"/>
      <c r="R1" s="282"/>
      <c r="S1" s="281"/>
      <c r="T1" s="281"/>
      <c r="U1" s="282"/>
      <c r="AC1" s="261"/>
      <c r="AO1" s="262"/>
      <c r="BA1" s="262"/>
    </row>
    <row r="2" spans="1:53" s="3" customFormat="1" ht="31.5" customHeight="1" thickBot="1" x14ac:dyDescent="0.3">
      <c r="A2" s="275" t="s">
        <v>0</v>
      </c>
      <c r="B2" s="276" t="s">
        <v>17</v>
      </c>
      <c r="C2" s="276" t="s">
        <v>30</v>
      </c>
      <c r="D2" s="277" t="s">
        <v>5</v>
      </c>
      <c r="E2" s="278" t="s">
        <v>56</v>
      </c>
      <c r="F2" s="279" t="s">
        <v>6</v>
      </c>
      <c r="G2" s="277" t="s">
        <v>15</v>
      </c>
      <c r="H2" s="275" t="s">
        <v>57</v>
      </c>
      <c r="I2" s="279" t="s">
        <v>14</v>
      </c>
      <c r="J2" s="277" t="s">
        <v>20</v>
      </c>
      <c r="K2" s="275" t="s">
        <v>58</v>
      </c>
      <c r="L2" s="279" t="s">
        <v>21</v>
      </c>
      <c r="M2" s="277" t="s">
        <v>47</v>
      </c>
      <c r="N2" s="275" t="s">
        <v>59</v>
      </c>
      <c r="O2" s="279" t="s">
        <v>49</v>
      </c>
      <c r="P2" s="277" t="s">
        <v>117</v>
      </c>
      <c r="Q2" s="275" t="s">
        <v>120</v>
      </c>
      <c r="R2" s="279" t="s">
        <v>119</v>
      </c>
      <c r="S2" s="277" t="s">
        <v>121</v>
      </c>
      <c r="T2" s="275" t="s">
        <v>122</v>
      </c>
      <c r="U2" s="279" t="s">
        <v>123</v>
      </c>
      <c r="AC2" s="6"/>
      <c r="AO2" s="4"/>
      <c r="BA2" s="4"/>
    </row>
    <row r="3" spans="1:53" s="3" customFormat="1" x14ac:dyDescent="0.25">
      <c r="A3" s="144" t="s">
        <v>33</v>
      </c>
      <c r="B3" s="145" t="s">
        <v>69</v>
      </c>
      <c r="C3" s="146" t="s">
        <v>10</v>
      </c>
      <c r="D3" s="27">
        <v>637</v>
      </c>
      <c r="E3" s="28">
        <v>5449</v>
      </c>
      <c r="F3" s="147">
        <v>0.11690218388695174</v>
      </c>
      <c r="G3" s="27">
        <v>663</v>
      </c>
      <c r="H3" s="28">
        <v>5650</v>
      </c>
      <c r="I3" s="147">
        <v>0.11734513274336283</v>
      </c>
      <c r="J3" s="27">
        <v>792</v>
      </c>
      <c r="K3" s="28">
        <v>5690</v>
      </c>
      <c r="L3" s="147">
        <v>0.13919156414762743</v>
      </c>
      <c r="M3" s="27">
        <v>832</v>
      </c>
      <c r="N3" s="28">
        <v>6532</v>
      </c>
      <c r="O3" s="147">
        <v>0.12737293325168403</v>
      </c>
      <c r="P3" s="27">
        <v>794</v>
      </c>
      <c r="Q3" s="28">
        <v>6739</v>
      </c>
      <c r="R3" s="147">
        <v>0.11782163525745699</v>
      </c>
      <c r="S3" s="27">
        <v>243</v>
      </c>
      <c r="T3" s="28">
        <v>1819</v>
      </c>
      <c r="U3" s="147">
        <v>0.133589884551952</v>
      </c>
      <c r="AC3" s="6"/>
      <c r="AO3" s="4"/>
      <c r="BA3" s="4"/>
    </row>
    <row r="4" spans="1:53" s="3" customFormat="1" x14ac:dyDescent="0.25">
      <c r="A4" s="148" t="s">
        <v>33</v>
      </c>
      <c r="B4" s="149" t="s">
        <v>69</v>
      </c>
      <c r="C4" s="150" t="s">
        <v>50</v>
      </c>
      <c r="D4" s="7">
        <v>448</v>
      </c>
      <c r="E4" s="151">
        <v>4122</v>
      </c>
      <c r="F4" s="152">
        <v>0.10868510431829209</v>
      </c>
      <c r="G4" s="7">
        <v>516</v>
      </c>
      <c r="H4" s="151">
        <v>4333</v>
      </c>
      <c r="I4" s="152">
        <v>0.11908608354488807</v>
      </c>
      <c r="J4" s="7">
        <v>605</v>
      </c>
      <c r="K4" s="151">
        <v>4368</v>
      </c>
      <c r="L4" s="152">
        <v>0.13850732600732601</v>
      </c>
      <c r="M4" s="7">
        <v>574</v>
      </c>
      <c r="N4" s="151">
        <v>4864</v>
      </c>
      <c r="O4" s="152">
        <v>0.11800986842105263</v>
      </c>
      <c r="P4" s="7">
        <v>601</v>
      </c>
      <c r="Q4" s="59">
        <v>5088</v>
      </c>
      <c r="R4" s="152">
        <v>0.11812106918238993</v>
      </c>
      <c r="S4" s="7">
        <v>189</v>
      </c>
      <c r="T4" s="59">
        <v>1327</v>
      </c>
      <c r="U4" s="152">
        <v>0.14242652599849284</v>
      </c>
      <c r="AC4" s="6"/>
      <c r="AO4" s="4"/>
      <c r="BA4" s="4"/>
    </row>
    <row r="5" spans="1:53" s="82" customFormat="1" x14ac:dyDescent="0.25">
      <c r="A5" s="159" t="s">
        <v>33</v>
      </c>
      <c r="B5" s="170" t="s">
        <v>69</v>
      </c>
      <c r="C5" s="161" t="s">
        <v>63</v>
      </c>
      <c r="D5" s="29">
        <v>37</v>
      </c>
      <c r="E5" s="30">
        <v>279</v>
      </c>
      <c r="F5" s="214">
        <v>0.13261648745519714</v>
      </c>
      <c r="G5" s="29">
        <v>40</v>
      </c>
      <c r="H5" s="30">
        <v>304</v>
      </c>
      <c r="I5" s="214">
        <v>0.13157894736842105</v>
      </c>
      <c r="J5" s="29">
        <v>38</v>
      </c>
      <c r="K5" s="30">
        <v>311</v>
      </c>
      <c r="L5" s="214">
        <v>0.12218649517684887</v>
      </c>
      <c r="M5" s="29">
        <v>55</v>
      </c>
      <c r="N5" s="30">
        <v>378</v>
      </c>
      <c r="O5" s="153">
        <v>0.14550264550264549</v>
      </c>
      <c r="P5" s="29">
        <v>45</v>
      </c>
      <c r="Q5" s="30">
        <v>445</v>
      </c>
      <c r="R5" s="153">
        <v>0.101123595505618</v>
      </c>
      <c r="S5" s="29">
        <v>22</v>
      </c>
      <c r="T5" s="30">
        <v>107</v>
      </c>
      <c r="U5" s="153">
        <v>0.20560747663551401</v>
      </c>
      <c r="AC5" s="6"/>
      <c r="AO5" s="4"/>
      <c r="BA5" s="4"/>
    </row>
    <row r="6" spans="1:53" s="3" customFormat="1" x14ac:dyDescent="0.25">
      <c r="A6" s="154" t="s">
        <v>33</v>
      </c>
      <c r="B6" s="155" t="s">
        <v>69</v>
      </c>
      <c r="C6" s="156" t="s">
        <v>26</v>
      </c>
      <c r="D6" s="7">
        <v>40</v>
      </c>
      <c r="E6" s="151">
        <v>167</v>
      </c>
      <c r="F6" s="157">
        <v>0.23952095808383234</v>
      </c>
      <c r="G6" s="7">
        <v>19</v>
      </c>
      <c r="H6" s="151">
        <v>162</v>
      </c>
      <c r="I6" s="157">
        <v>0.11728395061728394</v>
      </c>
      <c r="J6" s="7">
        <v>44</v>
      </c>
      <c r="K6" s="151">
        <v>228</v>
      </c>
      <c r="L6" s="157">
        <v>0.19298245614035087</v>
      </c>
      <c r="M6" s="7">
        <v>60</v>
      </c>
      <c r="N6" s="151">
        <v>311</v>
      </c>
      <c r="O6" s="152">
        <v>0.19292604501607716</v>
      </c>
      <c r="P6" s="7">
        <v>44</v>
      </c>
      <c r="Q6" s="151">
        <v>318</v>
      </c>
      <c r="R6" s="152">
        <v>0.138364779874214</v>
      </c>
      <c r="S6" s="7">
        <v>15</v>
      </c>
      <c r="T6" s="151">
        <v>98</v>
      </c>
      <c r="U6" s="152">
        <v>0.15306122448979601</v>
      </c>
      <c r="AC6" s="6"/>
      <c r="AO6" s="4"/>
      <c r="BA6" s="4"/>
    </row>
    <row r="7" spans="1:53" s="3" customFormat="1" x14ac:dyDescent="0.25">
      <c r="A7" s="154" t="s">
        <v>33</v>
      </c>
      <c r="B7" s="155" t="s">
        <v>69</v>
      </c>
      <c r="C7" s="156" t="s">
        <v>27</v>
      </c>
      <c r="D7" s="45">
        <v>59</v>
      </c>
      <c r="E7" s="44">
        <v>425</v>
      </c>
      <c r="F7" s="158">
        <v>0.13882352941176471</v>
      </c>
      <c r="G7" s="45">
        <v>38</v>
      </c>
      <c r="H7" s="44">
        <v>366</v>
      </c>
      <c r="I7" s="158">
        <v>0.10382513661202186</v>
      </c>
      <c r="J7" s="45">
        <v>41</v>
      </c>
      <c r="K7" s="44">
        <v>335</v>
      </c>
      <c r="L7" s="158">
        <v>0.12238805970149254</v>
      </c>
      <c r="M7" s="45">
        <v>41</v>
      </c>
      <c r="N7" s="44">
        <v>288</v>
      </c>
      <c r="O7" s="158">
        <v>0.1423611111111111</v>
      </c>
      <c r="P7" s="45">
        <v>30</v>
      </c>
      <c r="Q7" s="44">
        <v>298</v>
      </c>
      <c r="R7" s="158">
        <v>0.100671140939597</v>
      </c>
      <c r="S7" s="45">
        <v>5</v>
      </c>
      <c r="T7" s="44">
        <v>117</v>
      </c>
      <c r="U7" s="158">
        <v>4.2735042735042701E-2</v>
      </c>
      <c r="AC7" s="6"/>
      <c r="AO7" s="4"/>
      <c r="BA7" s="4"/>
    </row>
    <row r="8" spans="1:53" s="3" customFormat="1" ht="13.8" thickBot="1" x14ac:dyDescent="0.3">
      <c r="A8" s="159" t="s">
        <v>33</v>
      </c>
      <c r="B8" s="160" t="s">
        <v>69</v>
      </c>
      <c r="C8" s="161" t="s">
        <v>28</v>
      </c>
      <c r="D8" s="25">
        <v>53</v>
      </c>
      <c r="E8" s="26">
        <v>456</v>
      </c>
      <c r="F8" s="163">
        <v>0.1162280701754386</v>
      </c>
      <c r="G8" s="25">
        <v>50</v>
      </c>
      <c r="H8" s="26">
        <v>485</v>
      </c>
      <c r="I8" s="163">
        <v>0.10309278350515463</v>
      </c>
      <c r="J8" s="25">
        <v>64</v>
      </c>
      <c r="K8" s="26">
        <v>448</v>
      </c>
      <c r="L8" s="163">
        <v>0.14285714285714285</v>
      </c>
      <c r="M8" s="25">
        <v>102</v>
      </c>
      <c r="N8" s="26">
        <v>691</v>
      </c>
      <c r="O8" s="162">
        <v>0.14761215629522431</v>
      </c>
      <c r="P8" s="25">
        <v>74</v>
      </c>
      <c r="Q8" s="26">
        <v>590</v>
      </c>
      <c r="R8" s="162">
        <v>0.12542372881355901</v>
      </c>
      <c r="S8" s="25">
        <v>12</v>
      </c>
      <c r="T8" s="26">
        <v>170</v>
      </c>
      <c r="U8" s="162">
        <v>7.0588235294117604E-2</v>
      </c>
      <c r="AC8" s="6"/>
      <c r="AO8" s="4"/>
      <c r="BA8" s="4"/>
    </row>
    <row r="9" spans="1:53" x14ac:dyDescent="0.25">
      <c r="A9" s="144" t="s">
        <v>41</v>
      </c>
      <c r="B9" s="145" t="s">
        <v>76</v>
      </c>
      <c r="C9" s="146" t="s">
        <v>10</v>
      </c>
      <c r="D9" s="29">
        <v>10338</v>
      </c>
      <c r="E9" s="30">
        <v>17567</v>
      </c>
      <c r="F9" s="153">
        <v>0.58848978197757162</v>
      </c>
      <c r="G9" s="29">
        <v>11036</v>
      </c>
      <c r="H9" s="30">
        <v>18688</v>
      </c>
      <c r="I9" s="153">
        <v>0.59053938356164382</v>
      </c>
      <c r="J9" s="29">
        <v>11650</v>
      </c>
      <c r="K9" s="30">
        <v>20300</v>
      </c>
      <c r="L9" s="153">
        <v>0.57389162561576357</v>
      </c>
      <c r="M9" s="29">
        <v>11398</v>
      </c>
      <c r="N9" s="30">
        <v>20031</v>
      </c>
      <c r="O9" s="153">
        <v>0.56901802206579799</v>
      </c>
      <c r="P9" s="29">
        <v>9088</v>
      </c>
      <c r="Q9" s="30">
        <v>17249</v>
      </c>
      <c r="R9" s="153">
        <v>0.52687112296365002</v>
      </c>
      <c r="S9" s="29">
        <v>1875</v>
      </c>
      <c r="T9" s="30">
        <v>4078</v>
      </c>
      <c r="U9" s="153">
        <v>0.45978420794507102</v>
      </c>
    </row>
    <row r="10" spans="1:53" x14ac:dyDescent="0.25">
      <c r="A10" s="148" t="s">
        <v>41</v>
      </c>
      <c r="B10" s="149" t="s">
        <v>76</v>
      </c>
      <c r="C10" s="150" t="s">
        <v>50</v>
      </c>
      <c r="D10" s="7">
        <v>8129</v>
      </c>
      <c r="E10" s="151">
        <v>13340</v>
      </c>
      <c r="F10" s="152">
        <v>0.60937031484257875</v>
      </c>
      <c r="G10" s="7">
        <v>8167</v>
      </c>
      <c r="H10" s="151">
        <v>13794</v>
      </c>
      <c r="I10" s="152">
        <v>0.5920690155139916</v>
      </c>
      <c r="J10" s="7">
        <v>8508</v>
      </c>
      <c r="K10" s="151">
        <v>14646</v>
      </c>
      <c r="L10" s="152">
        <v>0.58090946333469884</v>
      </c>
      <c r="M10" s="7">
        <v>8659</v>
      </c>
      <c r="N10" s="151">
        <v>14902</v>
      </c>
      <c r="O10" s="152">
        <v>0.58106294457119845</v>
      </c>
      <c r="P10" s="7">
        <v>6688</v>
      </c>
      <c r="Q10" s="59">
        <v>12636</v>
      </c>
      <c r="R10" s="152">
        <v>0.52928141817030705</v>
      </c>
      <c r="S10" s="7">
        <v>1410</v>
      </c>
      <c r="T10" s="59">
        <v>3081</v>
      </c>
      <c r="U10" s="152">
        <v>0.45764362220058424</v>
      </c>
    </row>
    <row r="11" spans="1:53" s="82" customFormat="1" x14ac:dyDescent="0.25">
      <c r="A11" s="159" t="s">
        <v>41</v>
      </c>
      <c r="B11" s="170" t="s">
        <v>76</v>
      </c>
      <c r="C11" s="161" t="s">
        <v>63</v>
      </c>
      <c r="D11" s="7">
        <v>434</v>
      </c>
      <c r="E11" s="151">
        <v>883</v>
      </c>
      <c r="F11" s="215">
        <v>0.49150622876557193</v>
      </c>
      <c r="G11" s="7">
        <v>590</v>
      </c>
      <c r="H11" s="151">
        <v>1083</v>
      </c>
      <c r="I11" s="215">
        <v>0.54478301015697139</v>
      </c>
      <c r="J11" s="7">
        <v>687</v>
      </c>
      <c r="K11" s="151">
        <v>1248</v>
      </c>
      <c r="L11" s="215">
        <v>0.55048076923076927</v>
      </c>
      <c r="M11" s="7">
        <v>614</v>
      </c>
      <c r="N11" s="151">
        <v>1225</v>
      </c>
      <c r="O11" s="152">
        <v>0.50122448979591838</v>
      </c>
      <c r="P11" s="7">
        <v>524</v>
      </c>
      <c r="Q11" s="151">
        <v>1110</v>
      </c>
      <c r="R11" s="152">
        <v>0.47207207207207202</v>
      </c>
      <c r="S11" s="7">
        <v>95</v>
      </c>
      <c r="T11" s="151">
        <v>241</v>
      </c>
      <c r="U11" s="152">
        <v>0.39419087136929498</v>
      </c>
    </row>
    <row r="12" spans="1:53" s="3" customFormat="1" x14ac:dyDescent="0.25">
      <c r="A12" s="154" t="s">
        <v>41</v>
      </c>
      <c r="B12" s="155" t="s">
        <v>76</v>
      </c>
      <c r="C12" s="156" t="s">
        <v>26</v>
      </c>
      <c r="D12" s="7">
        <v>312</v>
      </c>
      <c r="E12" s="151">
        <v>586</v>
      </c>
      <c r="F12" s="157">
        <v>0.53242320819112632</v>
      </c>
      <c r="G12" s="7">
        <v>381</v>
      </c>
      <c r="H12" s="151">
        <v>727</v>
      </c>
      <c r="I12" s="157">
        <v>0.52407152682255842</v>
      </c>
      <c r="J12" s="7">
        <v>454</v>
      </c>
      <c r="K12" s="151">
        <v>956</v>
      </c>
      <c r="L12" s="157">
        <v>0.47489539748953974</v>
      </c>
      <c r="M12" s="7">
        <v>465</v>
      </c>
      <c r="N12" s="151">
        <v>894</v>
      </c>
      <c r="O12" s="152">
        <v>0.52013422818791943</v>
      </c>
      <c r="P12" s="7">
        <v>387</v>
      </c>
      <c r="Q12" s="151">
        <v>856</v>
      </c>
      <c r="R12" s="152">
        <v>0.45210280373831802</v>
      </c>
      <c r="S12" s="7">
        <v>72</v>
      </c>
      <c r="T12" s="151">
        <v>168</v>
      </c>
      <c r="U12" s="152">
        <v>0.42857142857142899</v>
      </c>
      <c r="AC12" s="6"/>
      <c r="AO12" s="4"/>
      <c r="BA12" s="4"/>
    </row>
    <row r="13" spans="1:53" x14ac:dyDescent="0.25">
      <c r="A13" s="154" t="s">
        <v>41</v>
      </c>
      <c r="B13" s="155" t="s">
        <v>76</v>
      </c>
      <c r="C13" s="156" t="s">
        <v>27</v>
      </c>
      <c r="D13" s="45">
        <v>511</v>
      </c>
      <c r="E13" s="44">
        <v>1162</v>
      </c>
      <c r="F13" s="158">
        <v>0.43975903614457829</v>
      </c>
      <c r="G13" s="45">
        <v>676</v>
      </c>
      <c r="H13" s="44">
        <v>1231</v>
      </c>
      <c r="I13" s="158">
        <v>0.54914703493095041</v>
      </c>
      <c r="J13" s="45">
        <v>547</v>
      </c>
      <c r="K13" s="44">
        <v>1054</v>
      </c>
      <c r="L13" s="158">
        <v>0.51897533206831115</v>
      </c>
      <c r="M13" s="45">
        <v>487</v>
      </c>
      <c r="N13" s="44">
        <v>984</v>
      </c>
      <c r="O13" s="158">
        <v>0.49491869918699188</v>
      </c>
      <c r="P13" s="45">
        <v>474</v>
      </c>
      <c r="Q13" s="44">
        <v>958</v>
      </c>
      <c r="R13" s="158">
        <v>0.49478079331941499</v>
      </c>
      <c r="S13" s="45">
        <v>100</v>
      </c>
      <c r="T13" s="44">
        <v>228</v>
      </c>
      <c r="U13" s="158">
        <v>0.43859649122806998</v>
      </c>
    </row>
    <row r="14" spans="1:53" s="3" customFormat="1" ht="13.8" thickBot="1" x14ac:dyDescent="0.3">
      <c r="A14" s="159" t="s">
        <v>41</v>
      </c>
      <c r="B14" s="160" t="s">
        <v>76</v>
      </c>
      <c r="C14" s="161" t="s">
        <v>28</v>
      </c>
      <c r="D14" s="7">
        <v>952</v>
      </c>
      <c r="E14" s="151">
        <v>1596</v>
      </c>
      <c r="F14" s="157">
        <v>0.59649122807017541</v>
      </c>
      <c r="G14" s="7">
        <v>1222</v>
      </c>
      <c r="H14" s="151">
        <v>1853</v>
      </c>
      <c r="I14" s="157">
        <v>0.65947112790070161</v>
      </c>
      <c r="J14" s="7">
        <v>1454</v>
      </c>
      <c r="K14" s="151">
        <v>2396</v>
      </c>
      <c r="L14" s="157">
        <v>0.60684474123539234</v>
      </c>
      <c r="M14" s="25">
        <v>1173</v>
      </c>
      <c r="N14" s="26">
        <v>2026</v>
      </c>
      <c r="O14" s="162">
        <v>0.57897334649555776</v>
      </c>
      <c r="P14" s="25">
        <v>1015</v>
      </c>
      <c r="Q14" s="26">
        <v>1689</v>
      </c>
      <c r="R14" s="162">
        <v>0.60094730609828295</v>
      </c>
      <c r="S14" s="25">
        <v>198</v>
      </c>
      <c r="T14" s="26">
        <v>360</v>
      </c>
      <c r="U14" s="162">
        <v>0.55000000000000004</v>
      </c>
      <c r="AC14" s="6"/>
      <c r="AO14" s="4"/>
      <c r="BA14" s="4"/>
    </row>
    <row r="15" spans="1:53" x14ac:dyDescent="0.25">
      <c r="A15" s="144" t="s">
        <v>34</v>
      </c>
      <c r="B15" s="145" t="s">
        <v>64</v>
      </c>
      <c r="C15" s="146" t="s">
        <v>10</v>
      </c>
      <c r="D15" s="27">
        <v>6100</v>
      </c>
      <c r="E15" s="28">
        <v>17089</v>
      </c>
      <c r="F15" s="147">
        <v>0.35695476622388672</v>
      </c>
      <c r="G15" s="27">
        <v>6395</v>
      </c>
      <c r="H15" s="28">
        <v>17430</v>
      </c>
      <c r="I15" s="147">
        <v>0.36689615605278258</v>
      </c>
      <c r="J15" s="27">
        <v>6828</v>
      </c>
      <c r="K15" s="28">
        <v>18557</v>
      </c>
      <c r="L15" s="147">
        <v>0.36794740529180364</v>
      </c>
      <c r="M15" s="29">
        <v>6655</v>
      </c>
      <c r="N15" s="30">
        <v>18909</v>
      </c>
      <c r="O15" s="153">
        <v>0.35194880744618967</v>
      </c>
      <c r="P15" s="29">
        <v>5458</v>
      </c>
      <c r="Q15" s="30">
        <v>16964</v>
      </c>
      <c r="R15" s="153">
        <v>0.32174015562367397</v>
      </c>
      <c r="S15" s="29">
        <v>1101</v>
      </c>
      <c r="T15" s="30">
        <v>4100</v>
      </c>
      <c r="U15" s="153">
        <v>0.26853658536585401</v>
      </c>
    </row>
    <row r="16" spans="1:53" x14ac:dyDescent="0.25">
      <c r="A16" s="148" t="s">
        <v>34</v>
      </c>
      <c r="B16" s="149" t="s">
        <v>64</v>
      </c>
      <c r="C16" s="150" t="s">
        <v>50</v>
      </c>
      <c r="D16" s="7">
        <v>4975</v>
      </c>
      <c r="E16" s="151">
        <v>12993</v>
      </c>
      <c r="F16" s="152">
        <v>0.38289848379896868</v>
      </c>
      <c r="G16" s="7">
        <v>4974</v>
      </c>
      <c r="H16" s="151">
        <v>13110</v>
      </c>
      <c r="I16" s="152">
        <v>0.37940503432494277</v>
      </c>
      <c r="J16" s="7">
        <v>5287</v>
      </c>
      <c r="K16" s="151">
        <v>13617</v>
      </c>
      <c r="L16" s="152">
        <v>0.38826466916354557</v>
      </c>
      <c r="M16" s="7">
        <v>5285</v>
      </c>
      <c r="N16" s="151">
        <v>14066</v>
      </c>
      <c r="O16" s="152">
        <v>0.37572870752168347</v>
      </c>
      <c r="P16" s="7">
        <v>4183</v>
      </c>
      <c r="Q16" s="59">
        <v>12546</v>
      </c>
      <c r="R16" s="152">
        <v>0.33341304001275307</v>
      </c>
      <c r="S16" s="7">
        <v>857</v>
      </c>
      <c r="T16" s="59">
        <v>3157</v>
      </c>
      <c r="U16" s="152">
        <v>0.27146024707000316</v>
      </c>
    </row>
    <row r="17" spans="1:53" s="82" customFormat="1" x14ac:dyDescent="0.25">
      <c r="A17" s="159" t="s">
        <v>34</v>
      </c>
      <c r="B17" s="170" t="s">
        <v>64</v>
      </c>
      <c r="C17" s="161" t="s">
        <v>63</v>
      </c>
      <c r="D17" s="7">
        <v>240</v>
      </c>
      <c r="E17" s="151">
        <v>934</v>
      </c>
      <c r="F17" s="152">
        <v>0.2569593147751606</v>
      </c>
      <c r="G17" s="7">
        <v>265</v>
      </c>
      <c r="H17" s="151">
        <v>932</v>
      </c>
      <c r="I17" s="152">
        <v>0.28433476394849788</v>
      </c>
      <c r="J17" s="7">
        <v>322</v>
      </c>
      <c r="K17" s="151">
        <v>1073</v>
      </c>
      <c r="L17" s="152">
        <v>0.30009319664492079</v>
      </c>
      <c r="M17" s="7">
        <v>332</v>
      </c>
      <c r="N17" s="151">
        <v>1103</v>
      </c>
      <c r="O17" s="152">
        <v>0.30099728014505894</v>
      </c>
      <c r="P17" s="7">
        <v>297</v>
      </c>
      <c r="Q17" s="151">
        <v>1025</v>
      </c>
      <c r="R17" s="152">
        <v>0.28975609756097598</v>
      </c>
      <c r="S17" s="7">
        <v>45</v>
      </c>
      <c r="T17" s="151">
        <v>239</v>
      </c>
      <c r="U17" s="152">
        <v>0.18828451882845201</v>
      </c>
    </row>
    <row r="18" spans="1:53" s="3" customFormat="1" x14ac:dyDescent="0.25">
      <c r="A18" s="154" t="s">
        <v>34</v>
      </c>
      <c r="B18" s="155" t="s">
        <v>64</v>
      </c>
      <c r="C18" s="156" t="s">
        <v>26</v>
      </c>
      <c r="D18" s="7">
        <v>184</v>
      </c>
      <c r="E18" s="151">
        <v>489</v>
      </c>
      <c r="F18" s="152">
        <v>0.37627811860940696</v>
      </c>
      <c r="G18" s="7">
        <v>270</v>
      </c>
      <c r="H18" s="151">
        <v>672</v>
      </c>
      <c r="I18" s="152">
        <v>0.4017857142857143</v>
      </c>
      <c r="J18" s="7">
        <v>301</v>
      </c>
      <c r="K18" s="151">
        <v>835</v>
      </c>
      <c r="L18" s="152">
        <v>0.36047904191616764</v>
      </c>
      <c r="M18" s="7">
        <v>288</v>
      </c>
      <c r="N18" s="151">
        <v>799</v>
      </c>
      <c r="O18" s="152">
        <v>0.36045056320400498</v>
      </c>
      <c r="P18" s="7">
        <v>222</v>
      </c>
      <c r="Q18" s="151">
        <v>775</v>
      </c>
      <c r="R18" s="152">
        <v>0.28645161290322602</v>
      </c>
      <c r="S18" s="7">
        <v>49</v>
      </c>
      <c r="T18" s="151">
        <v>162</v>
      </c>
      <c r="U18" s="152">
        <v>0.30246913580246898</v>
      </c>
      <c r="AC18" s="6"/>
      <c r="AO18" s="4"/>
      <c r="BA18" s="4"/>
    </row>
    <row r="19" spans="1:53" x14ac:dyDescent="0.25">
      <c r="A19" s="159" t="s">
        <v>34</v>
      </c>
      <c r="B19" s="160" t="s">
        <v>64</v>
      </c>
      <c r="C19" s="161" t="s">
        <v>27</v>
      </c>
      <c r="D19" s="45">
        <v>259</v>
      </c>
      <c r="E19" s="44">
        <v>1040</v>
      </c>
      <c r="F19" s="158">
        <v>0.24903846153846154</v>
      </c>
      <c r="G19" s="45">
        <v>338</v>
      </c>
      <c r="H19" s="44">
        <v>1133</v>
      </c>
      <c r="I19" s="158">
        <v>0.29832303618711387</v>
      </c>
      <c r="J19" s="45">
        <v>267</v>
      </c>
      <c r="K19" s="44">
        <v>1052</v>
      </c>
      <c r="L19" s="158">
        <v>0.25380228136882127</v>
      </c>
      <c r="M19" s="45">
        <v>254</v>
      </c>
      <c r="N19" s="44">
        <v>998</v>
      </c>
      <c r="O19" s="158">
        <v>0.25450901803607212</v>
      </c>
      <c r="P19" s="45">
        <v>245</v>
      </c>
      <c r="Q19" s="44">
        <v>916</v>
      </c>
      <c r="R19" s="158">
        <v>0.26746724890829698</v>
      </c>
      <c r="S19" s="45">
        <v>55</v>
      </c>
      <c r="T19" s="44">
        <v>205</v>
      </c>
      <c r="U19" s="158">
        <v>0.26829268292682901</v>
      </c>
    </row>
    <row r="20" spans="1:53" s="3" customFormat="1" ht="13.8" thickBot="1" x14ac:dyDescent="0.3">
      <c r="A20" s="154" t="s">
        <v>34</v>
      </c>
      <c r="B20" s="155" t="s">
        <v>64</v>
      </c>
      <c r="C20" s="156" t="s">
        <v>28</v>
      </c>
      <c r="D20" s="7">
        <v>442</v>
      </c>
      <c r="E20" s="151">
        <v>1633</v>
      </c>
      <c r="F20" s="152">
        <v>0.27066748315982853</v>
      </c>
      <c r="G20" s="7">
        <v>548</v>
      </c>
      <c r="H20" s="151">
        <v>1583</v>
      </c>
      <c r="I20" s="152">
        <v>0.34617814276689829</v>
      </c>
      <c r="J20" s="7">
        <v>651</v>
      </c>
      <c r="K20" s="151">
        <v>1980</v>
      </c>
      <c r="L20" s="152">
        <v>0.3287878787878788</v>
      </c>
      <c r="M20" s="25">
        <v>496</v>
      </c>
      <c r="N20" s="26">
        <v>1943</v>
      </c>
      <c r="O20" s="162">
        <v>0.25527534740092639</v>
      </c>
      <c r="P20" s="25">
        <v>511</v>
      </c>
      <c r="Q20" s="26">
        <v>1702</v>
      </c>
      <c r="R20" s="162">
        <v>0.30023501762632199</v>
      </c>
      <c r="S20" s="25">
        <v>95</v>
      </c>
      <c r="T20" s="26">
        <v>337</v>
      </c>
      <c r="U20" s="162">
        <v>0.281899109792285</v>
      </c>
      <c r="AC20" s="6"/>
      <c r="AO20" s="4"/>
      <c r="BA20" s="4"/>
    </row>
    <row r="21" spans="1:53" s="3" customFormat="1" x14ac:dyDescent="0.25">
      <c r="A21" s="144" t="s">
        <v>39</v>
      </c>
      <c r="B21" s="164" t="s">
        <v>65</v>
      </c>
      <c r="C21" s="146" t="s">
        <v>10</v>
      </c>
      <c r="D21" s="27">
        <v>4489</v>
      </c>
      <c r="E21" s="28">
        <v>17089</v>
      </c>
      <c r="F21" s="147">
        <v>0.26268359763590615</v>
      </c>
      <c r="G21" s="27">
        <v>4933</v>
      </c>
      <c r="H21" s="28">
        <v>17430</v>
      </c>
      <c r="I21" s="147">
        <v>0.28301778542742401</v>
      </c>
      <c r="J21" s="27">
        <v>5139</v>
      </c>
      <c r="K21" s="28">
        <v>18557</v>
      </c>
      <c r="L21" s="147">
        <v>0.27693053834132675</v>
      </c>
      <c r="M21" s="29">
        <v>5353</v>
      </c>
      <c r="N21" s="30">
        <v>18909</v>
      </c>
      <c r="O21" s="153">
        <v>0.28309270717647683</v>
      </c>
      <c r="P21" s="29">
        <v>4865</v>
      </c>
      <c r="Q21" s="30">
        <v>16964</v>
      </c>
      <c r="R21" s="153">
        <v>0.28678377741098798</v>
      </c>
      <c r="S21" s="29">
        <v>1211</v>
      </c>
      <c r="T21" s="30">
        <v>4099</v>
      </c>
      <c r="U21" s="153">
        <v>0.29543791168577699</v>
      </c>
    </row>
    <row r="22" spans="1:53" s="3" customFormat="1" x14ac:dyDescent="0.25">
      <c r="A22" s="165" t="s">
        <v>39</v>
      </c>
      <c r="B22" s="166" t="s">
        <v>65</v>
      </c>
      <c r="C22" s="150" t="s">
        <v>50</v>
      </c>
      <c r="D22" s="7">
        <v>3297</v>
      </c>
      <c r="E22" s="151">
        <v>12993</v>
      </c>
      <c r="F22" s="152">
        <v>0.25375202031863309</v>
      </c>
      <c r="G22" s="7">
        <v>3633</v>
      </c>
      <c r="H22" s="151">
        <v>13110</v>
      </c>
      <c r="I22" s="152">
        <v>0.277116704805492</v>
      </c>
      <c r="J22" s="7">
        <v>3605</v>
      </c>
      <c r="K22" s="151">
        <v>13617</v>
      </c>
      <c r="L22" s="152">
        <v>0.26474260116031434</v>
      </c>
      <c r="M22" s="7">
        <v>3876</v>
      </c>
      <c r="N22" s="151">
        <v>14066</v>
      </c>
      <c r="O22" s="152">
        <v>0.2755580833214844</v>
      </c>
      <c r="P22" s="7">
        <v>3534</v>
      </c>
      <c r="Q22" s="151">
        <v>12546</v>
      </c>
      <c r="R22" s="152">
        <v>0.28168340506934481</v>
      </c>
      <c r="S22" s="7">
        <v>939</v>
      </c>
      <c r="T22" s="151">
        <v>3156</v>
      </c>
      <c r="U22" s="152">
        <v>0.29752851711026618</v>
      </c>
    </row>
    <row r="23" spans="1:53" s="82" customFormat="1" x14ac:dyDescent="0.25">
      <c r="A23" s="191" t="s">
        <v>39</v>
      </c>
      <c r="B23" s="192" t="s">
        <v>65</v>
      </c>
      <c r="C23" s="161" t="s">
        <v>63</v>
      </c>
      <c r="D23" s="7">
        <v>223</v>
      </c>
      <c r="E23" s="151">
        <v>934</v>
      </c>
      <c r="F23" s="152">
        <v>0.23875802997858672</v>
      </c>
      <c r="G23" s="7">
        <v>301</v>
      </c>
      <c r="H23" s="151">
        <v>932</v>
      </c>
      <c r="I23" s="152">
        <v>0.32296137339055792</v>
      </c>
      <c r="J23" s="7">
        <v>390</v>
      </c>
      <c r="K23" s="151">
        <v>1073</v>
      </c>
      <c r="L23" s="152">
        <v>0.36346691519105312</v>
      </c>
      <c r="M23" s="7">
        <v>369</v>
      </c>
      <c r="N23" s="151">
        <v>1103</v>
      </c>
      <c r="O23" s="152">
        <v>0.33454215775158658</v>
      </c>
      <c r="P23" s="7">
        <v>320</v>
      </c>
      <c r="Q23" s="151">
        <v>1025</v>
      </c>
      <c r="R23" s="152">
        <v>0.31219512195122001</v>
      </c>
      <c r="S23" s="7">
        <v>85</v>
      </c>
      <c r="T23" s="151">
        <v>239</v>
      </c>
      <c r="U23" s="152">
        <v>0.35564853556485398</v>
      </c>
    </row>
    <row r="24" spans="1:53" s="3" customFormat="1" x14ac:dyDescent="0.25">
      <c r="A24" s="154" t="s">
        <v>39</v>
      </c>
      <c r="B24" s="155" t="s">
        <v>65</v>
      </c>
      <c r="C24" s="156" t="s">
        <v>26</v>
      </c>
      <c r="D24" s="7">
        <v>127</v>
      </c>
      <c r="E24" s="151">
        <v>489</v>
      </c>
      <c r="F24" s="152">
        <v>0.25971370143149286</v>
      </c>
      <c r="G24" s="7">
        <v>178</v>
      </c>
      <c r="H24" s="151">
        <v>672</v>
      </c>
      <c r="I24" s="152">
        <v>0.26488095238095238</v>
      </c>
      <c r="J24" s="7">
        <v>292</v>
      </c>
      <c r="K24" s="151">
        <v>835</v>
      </c>
      <c r="L24" s="152">
        <v>0.34970059880239523</v>
      </c>
      <c r="M24" s="7">
        <v>260</v>
      </c>
      <c r="N24" s="151">
        <v>799</v>
      </c>
      <c r="O24" s="152">
        <v>0.32540675844806005</v>
      </c>
      <c r="P24" s="7">
        <v>270</v>
      </c>
      <c r="Q24" s="151">
        <v>775</v>
      </c>
      <c r="R24" s="152">
        <v>0.34838709677419399</v>
      </c>
      <c r="S24" s="7">
        <v>52</v>
      </c>
      <c r="T24" s="151">
        <v>162</v>
      </c>
      <c r="U24" s="152">
        <v>0.32098765432098803</v>
      </c>
      <c r="AC24" s="6"/>
      <c r="AO24" s="4"/>
      <c r="BA24" s="4"/>
    </row>
    <row r="25" spans="1:53" s="3" customFormat="1" x14ac:dyDescent="0.25">
      <c r="A25" s="148" t="s">
        <v>39</v>
      </c>
      <c r="B25" s="167" t="s">
        <v>65</v>
      </c>
      <c r="C25" s="150" t="s">
        <v>27</v>
      </c>
      <c r="D25" s="45">
        <v>318</v>
      </c>
      <c r="E25" s="44">
        <v>1040</v>
      </c>
      <c r="F25" s="158">
        <v>0.30576923076923079</v>
      </c>
      <c r="G25" s="45">
        <v>343</v>
      </c>
      <c r="H25" s="44">
        <v>1133</v>
      </c>
      <c r="I25" s="158">
        <v>0.30273609885260372</v>
      </c>
      <c r="J25" s="45">
        <v>286</v>
      </c>
      <c r="K25" s="44">
        <v>1052</v>
      </c>
      <c r="L25" s="158">
        <v>0.27186311787072243</v>
      </c>
      <c r="M25" s="45">
        <v>296</v>
      </c>
      <c r="N25" s="44">
        <v>998</v>
      </c>
      <c r="O25" s="158">
        <v>0.29659318637274551</v>
      </c>
      <c r="P25" s="45">
        <v>281</v>
      </c>
      <c r="Q25" s="44">
        <v>916</v>
      </c>
      <c r="R25" s="158">
        <v>0.30676855895196498</v>
      </c>
      <c r="S25" s="45">
        <v>41</v>
      </c>
      <c r="T25" s="44">
        <v>205</v>
      </c>
      <c r="U25" s="158">
        <v>0.2</v>
      </c>
    </row>
    <row r="26" spans="1:53" s="3" customFormat="1" ht="13.8" thickBot="1" x14ac:dyDescent="0.3">
      <c r="A26" s="168" t="s">
        <v>39</v>
      </c>
      <c r="B26" s="169" t="s">
        <v>65</v>
      </c>
      <c r="C26" s="156" t="s">
        <v>28</v>
      </c>
      <c r="D26" s="7">
        <v>524</v>
      </c>
      <c r="E26" s="151">
        <v>1633</v>
      </c>
      <c r="F26" s="152">
        <v>0.32088181261481935</v>
      </c>
      <c r="G26" s="7">
        <v>478</v>
      </c>
      <c r="H26" s="151">
        <v>1583</v>
      </c>
      <c r="I26" s="152">
        <v>0.30195830701200255</v>
      </c>
      <c r="J26" s="7">
        <v>566</v>
      </c>
      <c r="K26" s="151">
        <v>1980</v>
      </c>
      <c r="L26" s="152">
        <v>0.28585858585858587</v>
      </c>
      <c r="M26" s="25">
        <v>552</v>
      </c>
      <c r="N26" s="26">
        <v>1943</v>
      </c>
      <c r="O26" s="162">
        <v>0.28409675759135355</v>
      </c>
      <c r="P26" s="25">
        <v>460</v>
      </c>
      <c r="Q26" s="26">
        <v>1702</v>
      </c>
      <c r="R26" s="162">
        <v>0.27027027027027001</v>
      </c>
      <c r="S26" s="25">
        <v>94</v>
      </c>
      <c r="T26" s="26">
        <v>337</v>
      </c>
      <c r="U26" s="162">
        <v>0.27893175074184001</v>
      </c>
      <c r="AC26" s="6"/>
      <c r="AO26" s="4"/>
      <c r="BA26" s="4"/>
    </row>
    <row r="27" spans="1:53" s="3" customFormat="1" x14ac:dyDescent="0.25">
      <c r="A27" s="144" t="s">
        <v>35</v>
      </c>
      <c r="B27" s="164" t="s">
        <v>66</v>
      </c>
      <c r="C27" s="146" t="s">
        <v>10</v>
      </c>
      <c r="D27" s="27">
        <v>6437</v>
      </c>
      <c r="E27" s="28">
        <v>17089</v>
      </c>
      <c r="F27" s="147">
        <v>0.3766750541283867</v>
      </c>
      <c r="G27" s="27">
        <v>6052</v>
      </c>
      <c r="H27" s="28">
        <v>17430</v>
      </c>
      <c r="I27" s="147">
        <v>0.3472174411933448</v>
      </c>
      <c r="J27" s="27">
        <v>6536</v>
      </c>
      <c r="K27" s="28">
        <v>18557</v>
      </c>
      <c r="L27" s="147">
        <v>0.35221210324944763</v>
      </c>
      <c r="M27" s="29">
        <v>6821</v>
      </c>
      <c r="N27" s="30">
        <v>18909</v>
      </c>
      <c r="O27" s="153">
        <v>0.36072769580622982</v>
      </c>
      <c r="P27" s="29">
        <v>6641</v>
      </c>
      <c r="Q27" s="30">
        <v>16964</v>
      </c>
      <c r="R27" s="153">
        <v>0.39147606696533799</v>
      </c>
      <c r="S27" s="29">
        <v>1788</v>
      </c>
      <c r="T27" s="30">
        <v>4099</v>
      </c>
      <c r="U27" s="153">
        <v>0.43620395218345898</v>
      </c>
    </row>
    <row r="28" spans="1:53" s="3" customFormat="1" x14ac:dyDescent="0.25">
      <c r="A28" s="148" t="s">
        <v>35</v>
      </c>
      <c r="B28" s="167" t="s">
        <v>66</v>
      </c>
      <c r="C28" s="150" t="s">
        <v>50</v>
      </c>
      <c r="D28" s="7">
        <v>4673</v>
      </c>
      <c r="E28" s="151">
        <v>12993</v>
      </c>
      <c r="F28" s="152">
        <v>0.35965519895328252</v>
      </c>
      <c r="G28" s="7">
        <v>4470</v>
      </c>
      <c r="H28" s="151">
        <v>13110</v>
      </c>
      <c r="I28" s="152">
        <v>0.34096109839816935</v>
      </c>
      <c r="J28" s="7">
        <v>4689</v>
      </c>
      <c r="K28" s="151">
        <v>13617</v>
      </c>
      <c r="L28" s="152">
        <v>0.34434897554527427</v>
      </c>
      <c r="M28" s="7">
        <v>4843</v>
      </c>
      <c r="N28" s="151">
        <v>14066</v>
      </c>
      <c r="O28" s="152">
        <v>0.34430541731835634</v>
      </c>
      <c r="P28" s="7">
        <v>4829</v>
      </c>
      <c r="Q28" s="151">
        <v>12546</v>
      </c>
      <c r="R28" s="152">
        <v>0.38490355491790212</v>
      </c>
      <c r="S28" s="7">
        <v>1361</v>
      </c>
      <c r="T28" s="151">
        <v>3156</v>
      </c>
      <c r="U28" s="152">
        <v>0.43124207858048164</v>
      </c>
    </row>
    <row r="29" spans="1:53" s="82" customFormat="1" x14ac:dyDescent="0.25">
      <c r="A29" s="159" t="s">
        <v>35</v>
      </c>
      <c r="B29" s="170" t="s">
        <v>66</v>
      </c>
      <c r="C29" s="161" t="s">
        <v>63</v>
      </c>
      <c r="D29" s="7">
        <v>461</v>
      </c>
      <c r="E29" s="151">
        <v>934</v>
      </c>
      <c r="F29" s="152">
        <v>0.49357601713062099</v>
      </c>
      <c r="G29" s="7">
        <v>358</v>
      </c>
      <c r="H29" s="151">
        <v>932</v>
      </c>
      <c r="I29" s="152">
        <v>0.38412017167381973</v>
      </c>
      <c r="J29" s="7">
        <v>351</v>
      </c>
      <c r="K29" s="151">
        <v>1073</v>
      </c>
      <c r="L29" s="152">
        <v>0.32712022367194782</v>
      </c>
      <c r="M29" s="7">
        <v>400</v>
      </c>
      <c r="N29" s="151">
        <v>1103</v>
      </c>
      <c r="O29" s="152">
        <v>0.36264732547597461</v>
      </c>
      <c r="P29" s="7">
        <v>408</v>
      </c>
      <c r="Q29" s="151">
        <v>1025</v>
      </c>
      <c r="R29" s="152">
        <v>0.39804878048780501</v>
      </c>
      <c r="S29" s="7">
        <v>109</v>
      </c>
      <c r="T29" s="151">
        <v>239</v>
      </c>
      <c r="U29" s="152">
        <v>0.45606694560669497</v>
      </c>
    </row>
    <row r="30" spans="1:53" s="3" customFormat="1" x14ac:dyDescent="0.25">
      <c r="A30" s="154" t="s">
        <v>35</v>
      </c>
      <c r="B30" s="155" t="s">
        <v>66</v>
      </c>
      <c r="C30" s="156" t="s">
        <v>26</v>
      </c>
      <c r="D30" s="7">
        <v>177</v>
      </c>
      <c r="E30" s="151">
        <v>489</v>
      </c>
      <c r="F30" s="152">
        <v>0.3619631901840491</v>
      </c>
      <c r="G30" s="7">
        <v>224</v>
      </c>
      <c r="H30" s="151">
        <v>672</v>
      </c>
      <c r="I30" s="152">
        <v>0.33333333333333331</v>
      </c>
      <c r="J30" s="7">
        <v>242</v>
      </c>
      <c r="K30" s="151">
        <v>835</v>
      </c>
      <c r="L30" s="152">
        <v>0.28982035928143712</v>
      </c>
      <c r="M30" s="7">
        <v>249</v>
      </c>
      <c r="N30" s="151">
        <v>799</v>
      </c>
      <c r="O30" s="152">
        <v>0.311639549436796</v>
      </c>
      <c r="P30" s="7">
        <v>283</v>
      </c>
      <c r="Q30" s="151">
        <v>775</v>
      </c>
      <c r="R30" s="152">
        <v>0.36516129032258099</v>
      </c>
      <c r="S30" s="7">
        <v>61</v>
      </c>
      <c r="T30" s="151">
        <v>162</v>
      </c>
      <c r="U30" s="152">
        <v>0.37654320987654299</v>
      </c>
      <c r="AC30" s="6"/>
      <c r="AO30" s="4"/>
      <c r="BA30" s="4"/>
    </row>
    <row r="31" spans="1:53" s="3" customFormat="1" x14ac:dyDescent="0.25">
      <c r="A31" s="159" t="s">
        <v>35</v>
      </c>
      <c r="B31" s="170" t="s">
        <v>66</v>
      </c>
      <c r="C31" s="161" t="s">
        <v>27</v>
      </c>
      <c r="D31" s="44">
        <v>463</v>
      </c>
      <c r="E31" s="44">
        <v>1040</v>
      </c>
      <c r="F31" s="158">
        <v>0.44519230769230766</v>
      </c>
      <c r="G31" s="44">
        <v>450</v>
      </c>
      <c r="H31" s="44">
        <v>1133</v>
      </c>
      <c r="I31" s="158">
        <v>0.3971756398940865</v>
      </c>
      <c r="J31" s="44">
        <v>498</v>
      </c>
      <c r="K31" s="44">
        <v>1052</v>
      </c>
      <c r="L31" s="158">
        <v>0.47338403041825095</v>
      </c>
      <c r="M31" s="45">
        <v>446</v>
      </c>
      <c r="N31" s="44">
        <v>998</v>
      </c>
      <c r="O31" s="158">
        <v>0.4468937875751503</v>
      </c>
      <c r="P31" s="45">
        <v>390</v>
      </c>
      <c r="Q31" s="44">
        <v>916</v>
      </c>
      <c r="R31" s="158">
        <v>0.42576419213973798</v>
      </c>
      <c r="S31" s="45">
        <v>109</v>
      </c>
      <c r="T31" s="44">
        <v>205</v>
      </c>
      <c r="U31" s="158">
        <v>0.53170731707317098</v>
      </c>
    </row>
    <row r="32" spans="1:53" s="3" customFormat="1" ht="13.8" thickBot="1" x14ac:dyDescent="0.3">
      <c r="A32" s="154" t="s">
        <v>35</v>
      </c>
      <c r="B32" s="155" t="s">
        <v>66</v>
      </c>
      <c r="C32" s="156" t="s">
        <v>28</v>
      </c>
      <c r="D32" s="7">
        <v>663</v>
      </c>
      <c r="E32" s="151">
        <v>1633</v>
      </c>
      <c r="F32" s="152">
        <v>0.40600122473974282</v>
      </c>
      <c r="G32" s="7">
        <v>550</v>
      </c>
      <c r="H32" s="151">
        <v>1583</v>
      </c>
      <c r="I32" s="152">
        <v>0.3474415666456096</v>
      </c>
      <c r="J32" s="7">
        <v>756</v>
      </c>
      <c r="K32" s="151">
        <v>1980</v>
      </c>
      <c r="L32" s="152">
        <v>0.38181818181818183</v>
      </c>
      <c r="M32" s="25">
        <v>883</v>
      </c>
      <c r="N32" s="26">
        <v>1943</v>
      </c>
      <c r="O32" s="162">
        <v>0.45445187853834279</v>
      </c>
      <c r="P32" s="25">
        <v>731</v>
      </c>
      <c r="Q32" s="26">
        <v>1702</v>
      </c>
      <c r="R32" s="162">
        <v>0.42949471210340801</v>
      </c>
      <c r="S32" s="25">
        <v>148</v>
      </c>
      <c r="T32" s="26">
        <v>337</v>
      </c>
      <c r="U32" s="162">
        <v>0.43916913946587499</v>
      </c>
      <c r="AC32" s="6"/>
      <c r="AO32" s="4"/>
      <c r="BA32" s="4"/>
    </row>
    <row r="33" spans="1:53" x14ac:dyDescent="0.25">
      <c r="A33" s="144" t="s">
        <v>36</v>
      </c>
      <c r="B33" s="164" t="s">
        <v>70</v>
      </c>
      <c r="C33" s="146" t="s">
        <v>10</v>
      </c>
      <c r="D33" s="27">
        <v>1250</v>
      </c>
      <c r="E33" s="28">
        <v>18498</v>
      </c>
      <c r="F33" s="147">
        <v>6.7574872959238794E-2</v>
      </c>
      <c r="G33" s="27">
        <v>1200</v>
      </c>
      <c r="H33" s="28">
        <v>18820</v>
      </c>
      <c r="I33" s="147">
        <v>6.3761955366631207E-2</v>
      </c>
      <c r="J33" s="27">
        <v>1211</v>
      </c>
      <c r="K33" s="28">
        <v>19929</v>
      </c>
      <c r="L33" s="147">
        <v>6.0765718299964903E-2</v>
      </c>
      <c r="M33" s="27">
        <v>1212</v>
      </c>
      <c r="N33" s="28">
        <v>20324</v>
      </c>
      <c r="O33" s="147">
        <v>5.9633930328675498E-2</v>
      </c>
      <c r="P33" s="27">
        <v>1267</v>
      </c>
      <c r="Q33" s="28">
        <v>18391</v>
      </c>
      <c r="R33" s="147">
        <v>6.8892393018324199E-2</v>
      </c>
      <c r="S33" s="27">
        <v>296</v>
      </c>
      <c r="T33" s="28">
        <v>4441</v>
      </c>
      <c r="U33" s="147">
        <v>6.6651655032650303E-2</v>
      </c>
    </row>
    <row r="34" spans="1:53" x14ac:dyDescent="0.25">
      <c r="A34" s="148" t="s">
        <v>36</v>
      </c>
      <c r="B34" s="167" t="s">
        <v>70</v>
      </c>
      <c r="C34" s="150" t="s">
        <v>50</v>
      </c>
      <c r="D34" s="7">
        <v>888</v>
      </c>
      <c r="E34" s="151">
        <v>14004</v>
      </c>
      <c r="F34" s="152">
        <v>6.3410454155955448E-2</v>
      </c>
      <c r="G34" s="7">
        <v>833</v>
      </c>
      <c r="H34" s="151">
        <v>14081</v>
      </c>
      <c r="I34" s="152">
        <v>5.9157730274838435E-2</v>
      </c>
      <c r="J34" s="7">
        <v>835</v>
      </c>
      <c r="K34" s="151">
        <v>14578</v>
      </c>
      <c r="L34" s="152">
        <v>5.7278090273014129E-2</v>
      </c>
      <c r="M34" s="7">
        <v>839</v>
      </c>
      <c r="N34" s="151">
        <v>15072</v>
      </c>
      <c r="O34" s="152">
        <v>5.5666135881104035E-2</v>
      </c>
      <c r="P34" s="7">
        <v>954</v>
      </c>
      <c r="Q34" s="151">
        <v>14648</v>
      </c>
      <c r="R34" s="152">
        <v>6.5128345166575646E-2</v>
      </c>
      <c r="S34" s="7">
        <v>199</v>
      </c>
      <c r="T34" s="151">
        <v>3387</v>
      </c>
      <c r="U34" s="152">
        <v>5.8754059639799232E-2</v>
      </c>
    </row>
    <row r="35" spans="1:53" s="82" customFormat="1" x14ac:dyDescent="0.25">
      <c r="A35" s="159" t="s">
        <v>36</v>
      </c>
      <c r="B35" s="170" t="s">
        <v>70</v>
      </c>
      <c r="C35" s="161" t="s">
        <v>63</v>
      </c>
      <c r="D35" s="7">
        <v>72</v>
      </c>
      <c r="E35" s="151">
        <v>1013</v>
      </c>
      <c r="F35" s="215">
        <v>7.1076011846001999E-2</v>
      </c>
      <c r="G35" s="7">
        <v>65</v>
      </c>
      <c r="H35" s="151">
        <v>1013</v>
      </c>
      <c r="I35" s="215">
        <v>6.4165844027640695E-2</v>
      </c>
      <c r="J35" s="7">
        <v>75</v>
      </c>
      <c r="K35" s="151">
        <v>1163</v>
      </c>
      <c r="L35" s="215">
        <v>6.4488392089423904E-2</v>
      </c>
      <c r="M35" s="7">
        <v>73</v>
      </c>
      <c r="N35" s="151">
        <v>1186</v>
      </c>
      <c r="O35" s="152">
        <v>6.1551433389544698E-2</v>
      </c>
      <c r="P35" s="7">
        <v>53</v>
      </c>
      <c r="Q35" s="151">
        <v>778</v>
      </c>
      <c r="R35" s="152">
        <v>6.8123393316195394E-2</v>
      </c>
      <c r="S35" s="7">
        <v>19</v>
      </c>
      <c r="T35" s="151">
        <v>260</v>
      </c>
      <c r="U35" s="152">
        <v>7.3076923076923095E-2</v>
      </c>
    </row>
    <row r="36" spans="1:53" s="3" customFormat="1" x14ac:dyDescent="0.25">
      <c r="A36" s="154" t="s">
        <v>36</v>
      </c>
      <c r="B36" s="155" t="s">
        <v>70</v>
      </c>
      <c r="C36" s="156" t="s">
        <v>26</v>
      </c>
      <c r="D36" s="7">
        <v>37</v>
      </c>
      <c r="E36" s="151">
        <v>528</v>
      </c>
      <c r="F36" s="157">
        <v>7.0075757575757597E-2</v>
      </c>
      <c r="G36" s="7">
        <v>45</v>
      </c>
      <c r="H36" s="151">
        <v>723</v>
      </c>
      <c r="I36" s="157">
        <v>6.2240663900414897E-2</v>
      </c>
      <c r="J36" s="7">
        <v>35</v>
      </c>
      <c r="K36" s="151">
        <v>875</v>
      </c>
      <c r="L36" s="157">
        <v>0.04</v>
      </c>
      <c r="M36" s="7">
        <v>38</v>
      </c>
      <c r="N36" s="151">
        <v>843</v>
      </c>
      <c r="O36" s="152">
        <v>4.5077105575326203E-2</v>
      </c>
      <c r="P36" s="7">
        <v>48</v>
      </c>
      <c r="Q36" s="151">
        <v>681</v>
      </c>
      <c r="R36" s="152">
        <v>7.0484581497797405E-2</v>
      </c>
      <c r="S36" s="7">
        <v>14</v>
      </c>
      <c r="T36" s="151">
        <v>178</v>
      </c>
      <c r="U36" s="152">
        <v>7.8651685393258397E-2</v>
      </c>
      <c r="AC36" s="6"/>
      <c r="AO36" s="4"/>
      <c r="BA36" s="4"/>
    </row>
    <row r="37" spans="1:53" x14ac:dyDescent="0.25">
      <c r="A37" s="159" t="s">
        <v>36</v>
      </c>
      <c r="B37" s="170" t="s">
        <v>70</v>
      </c>
      <c r="C37" s="161" t="s">
        <v>27</v>
      </c>
      <c r="D37" s="45">
        <v>117</v>
      </c>
      <c r="E37" s="44">
        <v>1170</v>
      </c>
      <c r="F37" s="158">
        <v>0.1</v>
      </c>
      <c r="G37" s="45">
        <v>118</v>
      </c>
      <c r="H37" s="44">
        <v>1261</v>
      </c>
      <c r="I37" s="158">
        <v>9.3576526566217302E-2</v>
      </c>
      <c r="J37" s="45">
        <v>109</v>
      </c>
      <c r="K37" s="44">
        <v>1168</v>
      </c>
      <c r="L37" s="158">
        <v>9.3321917808219204E-2</v>
      </c>
      <c r="M37" s="45">
        <v>94</v>
      </c>
      <c r="N37" s="44">
        <v>1101</v>
      </c>
      <c r="O37" s="158">
        <v>8.5376930063578604E-2</v>
      </c>
      <c r="P37" s="45">
        <v>85</v>
      </c>
      <c r="Q37" s="44">
        <v>811</v>
      </c>
      <c r="R37" s="158">
        <v>0.10480887792848299</v>
      </c>
      <c r="S37" s="45">
        <v>19</v>
      </c>
      <c r="T37" s="44">
        <v>233</v>
      </c>
      <c r="U37" s="158">
        <v>8.15450643776824E-2</v>
      </c>
    </row>
    <row r="38" spans="1:53" s="3" customFormat="1" ht="13.8" thickBot="1" x14ac:dyDescent="0.3">
      <c r="A38" s="154" t="s">
        <v>36</v>
      </c>
      <c r="B38" s="155" t="s">
        <v>70</v>
      </c>
      <c r="C38" s="156" t="s">
        <v>28</v>
      </c>
      <c r="D38" s="7">
        <v>136</v>
      </c>
      <c r="E38" s="151">
        <v>1783</v>
      </c>
      <c r="F38" s="157">
        <v>7.6275939427930498E-2</v>
      </c>
      <c r="G38" s="7">
        <v>139</v>
      </c>
      <c r="H38" s="151">
        <v>1742</v>
      </c>
      <c r="I38" s="157">
        <v>7.97933409873708E-2</v>
      </c>
      <c r="J38" s="7">
        <v>157</v>
      </c>
      <c r="K38" s="151">
        <v>2145</v>
      </c>
      <c r="L38" s="157">
        <v>7.3193473193473205E-2</v>
      </c>
      <c r="M38" s="7">
        <v>168</v>
      </c>
      <c r="N38" s="151">
        <v>2122</v>
      </c>
      <c r="O38" s="152">
        <v>7.9170593779453402E-2</v>
      </c>
      <c r="P38" s="7">
        <v>127</v>
      </c>
      <c r="Q38" s="151">
        <v>1473</v>
      </c>
      <c r="R38" s="152">
        <v>8.6218601493550595E-2</v>
      </c>
      <c r="S38" s="7">
        <v>45</v>
      </c>
      <c r="T38" s="151">
        <v>383</v>
      </c>
      <c r="U38" s="152">
        <v>0.117493472584856</v>
      </c>
      <c r="AC38" s="6"/>
      <c r="AO38" s="4"/>
      <c r="BA38" s="4"/>
    </row>
    <row r="39" spans="1:53" s="3" customFormat="1" x14ac:dyDescent="0.25">
      <c r="A39" s="144" t="s">
        <v>37</v>
      </c>
      <c r="B39" s="164" t="s">
        <v>16</v>
      </c>
      <c r="C39" s="146" t="s">
        <v>10</v>
      </c>
      <c r="D39" s="27">
        <v>3453</v>
      </c>
      <c r="E39" s="28">
        <v>5700</v>
      </c>
      <c r="F39" s="147">
        <v>0.60578947368421054</v>
      </c>
      <c r="G39" s="27">
        <v>3300</v>
      </c>
      <c r="H39" s="28">
        <v>5406</v>
      </c>
      <c r="I39" s="147">
        <v>0.61043285238623757</v>
      </c>
      <c r="J39" s="27">
        <v>3634</v>
      </c>
      <c r="K39" s="28">
        <v>5674</v>
      </c>
      <c r="L39" s="147">
        <v>0.64046528022559002</v>
      </c>
      <c r="M39" s="27">
        <v>3926</v>
      </c>
      <c r="N39" s="28">
        <v>6104</v>
      </c>
      <c r="O39" s="147">
        <v>0.64318479699999997</v>
      </c>
      <c r="P39" s="27">
        <v>3223</v>
      </c>
      <c r="Q39" s="28">
        <v>5266</v>
      </c>
      <c r="R39" s="147">
        <v>0.61203949869999996</v>
      </c>
      <c r="S39" s="27">
        <v>842</v>
      </c>
      <c r="T39" s="28">
        <v>1355</v>
      </c>
      <c r="U39" s="147">
        <v>0.62140221399999995</v>
      </c>
    </row>
    <row r="40" spans="1:53" s="3" customFormat="1" x14ac:dyDescent="0.25">
      <c r="A40" s="148" t="s">
        <v>37</v>
      </c>
      <c r="B40" s="167" t="s">
        <v>16</v>
      </c>
      <c r="C40" s="150" t="s">
        <v>50</v>
      </c>
      <c r="D40" s="29">
        <v>2308</v>
      </c>
      <c r="E40" s="30">
        <v>3974</v>
      </c>
      <c r="F40" s="153">
        <v>0.58077503774534478</v>
      </c>
      <c r="G40" s="29">
        <v>2198</v>
      </c>
      <c r="H40" s="30">
        <v>3762</v>
      </c>
      <c r="I40" s="153">
        <v>0.58426368952684737</v>
      </c>
      <c r="J40" s="29">
        <v>2271</v>
      </c>
      <c r="K40" s="30">
        <v>3804</v>
      </c>
      <c r="L40" s="153">
        <v>0.59700315457413244</v>
      </c>
      <c r="M40" s="29">
        <v>2610</v>
      </c>
      <c r="N40" s="30">
        <v>4180</v>
      </c>
      <c r="O40" s="153">
        <v>0.62440191387559807</v>
      </c>
      <c r="P40" s="29">
        <v>2230</v>
      </c>
      <c r="Q40" s="30">
        <v>3648</v>
      </c>
      <c r="R40" s="153">
        <v>0.61129385964912286</v>
      </c>
      <c r="S40" s="29">
        <v>623</v>
      </c>
      <c r="T40" s="30">
        <v>1009</v>
      </c>
      <c r="U40" s="153">
        <v>0.61744301288404357</v>
      </c>
    </row>
    <row r="41" spans="1:53" s="82" customFormat="1" x14ac:dyDescent="0.25">
      <c r="A41" s="159" t="s">
        <v>37</v>
      </c>
      <c r="B41" s="170" t="s">
        <v>16</v>
      </c>
      <c r="C41" s="161" t="s">
        <v>63</v>
      </c>
      <c r="D41" s="29">
        <v>268</v>
      </c>
      <c r="E41" s="30">
        <v>427</v>
      </c>
      <c r="F41" s="214">
        <v>0.62763466000000001</v>
      </c>
      <c r="G41" s="29">
        <v>269</v>
      </c>
      <c r="H41" s="30">
        <v>388</v>
      </c>
      <c r="I41" s="214">
        <v>0.69329896899999999</v>
      </c>
      <c r="J41" s="29">
        <v>330</v>
      </c>
      <c r="K41" s="30">
        <v>410</v>
      </c>
      <c r="L41" s="214">
        <v>0.80487804900000004</v>
      </c>
      <c r="M41" s="29">
        <v>301</v>
      </c>
      <c r="N41" s="30">
        <v>416</v>
      </c>
      <c r="O41" s="153">
        <v>0.72355769199999997</v>
      </c>
      <c r="P41" s="29">
        <v>225</v>
      </c>
      <c r="Q41" s="30">
        <v>339</v>
      </c>
      <c r="R41" s="153">
        <v>0.66371681419999995</v>
      </c>
      <c r="S41" s="29">
        <v>62</v>
      </c>
      <c r="T41" s="30">
        <v>93</v>
      </c>
      <c r="U41" s="153">
        <v>0.66666666669999997</v>
      </c>
    </row>
    <row r="42" spans="1:53" s="3" customFormat="1" x14ac:dyDescent="0.25">
      <c r="A42" s="154" t="s">
        <v>37</v>
      </c>
      <c r="B42" s="155" t="s">
        <v>16</v>
      </c>
      <c r="C42" s="156" t="s">
        <v>26</v>
      </c>
      <c r="D42" s="7">
        <v>76</v>
      </c>
      <c r="E42" s="151">
        <v>113</v>
      </c>
      <c r="F42" s="157">
        <v>0.67259999999999998</v>
      </c>
      <c r="G42" s="7">
        <v>100</v>
      </c>
      <c r="H42" s="151">
        <v>153</v>
      </c>
      <c r="I42" s="157">
        <v>0.65359999999999996</v>
      </c>
      <c r="J42" s="7">
        <v>131</v>
      </c>
      <c r="K42" s="151">
        <v>167</v>
      </c>
      <c r="L42" s="157">
        <v>0.78439999999999999</v>
      </c>
      <c r="M42" s="7">
        <v>155</v>
      </c>
      <c r="N42" s="151">
        <v>197</v>
      </c>
      <c r="O42" s="152">
        <v>0.78680203100000001</v>
      </c>
      <c r="P42" s="7">
        <v>117</v>
      </c>
      <c r="Q42" s="151">
        <v>184</v>
      </c>
      <c r="R42" s="152">
        <v>0.63586956520000004</v>
      </c>
      <c r="S42" s="7">
        <v>22</v>
      </c>
      <c r="T42" s="151">
        <v>36</v>
      </c>
      <c r="U42" s="152">
        <v>0.61111111110000005</v>
      </c>
      <c r="AC42" s="6"/>
      <c r="AO42" s="4"/>
      <c r="BA42" s="4"/>
    </row>
    <row r="43" spans="1:53" s="3" customFormat="1" x14ac:dyDescent="0.25">
      <c r="A43" s="159" t="s">
        <v>37</v>
      </c>
      <c r="B43" s="170" t="s">
        <v>16</v>
      </c>
      <c r="C43" s="161" t="s">
        <v>27</v>
      </c>
      <c r="D43" s="45">
        <v>246</v>
      </c>
      <c r="E43" s="44">
        <v>392</v>
      </c>
      <c r="F43" s="158">
        <v>0.62755102040816324</v>
      </c>
      <c r="G43" s="45">
        <v>277</v>
      </c>
      <c r="H43" s="44">
        <v>426</v>
      </c>
      <c r="I43" s="158">
        <v>0.65023474178403751</v>
      </c>
      <c r="J43" s="45">
        <v>304</v>
      </c>
      <c r="K43" s="44">
        <v>484</v>
      </c>
      <c r="L43" s="158">
        <v>0.62809999999999999</v>
      </c>
      <c r="M43" s="45">
        <v>276</v>
      </c>
      <c r="N43" s="44">
        <v>411</v>
      </c>
      <c r="O43" s="158">
        <v>0.67153284700000004</v>
      </c>
      <c r="P43" s="45">
        <v>175</v>
      </c>
      <c r="Q43" s="44">
        <v>297</v>
      </c>
      <c r="R43" s="158">
        <v>0.58922558920000001</v>
      </c>
      <c r="S43" s="45">
        <v>49</v>
      </c>
      <c r="T43" s="44">
        <v>82</v>
      </c>
      <c r="U43" s="158">
        <v>0.59756097559999999</v>
      </c>
    </row>
    <row r="44" spans="1:53" s="3" customFormat="1" ht="13.8" thickBot="1" x14ac:dyDescent="0.3">
      <c r="A44" s="154" t="s">
        <v>37</v>
      </c>
      <c r="B44" s="198" t="s">
        <v>16</v>
      </c>
      <c r="C44" s="156" t="s">
        <v>28</v>
      </c>
      <c r="D44" s="7">
        <v>555</v>
      </c>
      <c r="E44" s="151">
        <v>794</v>
      </c>
      <c r="F44" s="157">
        <v>0.69899999999999995</v>
      </c>
      <c r="G44" s="7">
        <v>456</v>
      </c>
      <c r="H44" s="151">
        <v>677</v>
      </c>
      <c r="I44" s="157">
        <v>0.67359999999999998</v>
      </c>
      <c r="J44" s="7">
        <v>598</v>
      </c>
      <c r="K44" s="151">
        <v>809</v>
      </c>
      <c r="L44" s="157">
        <v>0.73919999999999997</v>
      </c>
      <c r="M44" s="7">
        <v>584</v>
      </c>
      <c r="N44" s="151">
        <v>900</v>
      </c>
      <c r="O44" s="152">
        <v>0.64888888899999997</v>
      </c>
      <c r="P44" s="7">
        <v>476</v>
      </c>
      <c r="Q44" s="151">
        <v>798</v>
      </c>
      <c r="R44" s="152">
        <v>0.59649122809999999</v>
      </c>
      <c r="S44" s="7">
        <v>86</v>
      </c>
      <c r="T44" s="151">
        <v>135</v>
      </c>
      <c r="U44" s="152">
        <v>0.63703703700000003</v>
      </c>
      <c r="AC44" s="6"/>
      <c r="AO44" s="4"/>
      <c r="BA44" s="4"/>
    </row>
    <row r="45" spans="1:53" x14ac:dyDescent="0.25">
      <c r="A45" s="144" t="s">
        <v>38</v>
      </c>
      <c r="B45" s="134" t="s">
        <v>67</v>
      </c>
      <c r="C45" s="146" t="s">
        <v>10</v>
      </c>
      <c r="D45" s="27">
        <v>312884.32257960999</v>
      </c>
      <c r="E45" s="28">
        <v>17089</v>
      </c>
      <c r="F45" s="171">
        <v>18.309106593692434</v>
      </c>
      <c r="G45" s="27">
        <v>310768.74193439999</v>
      </c>
      <c r="H45" s="28">
        <v>17430</v>
      </c>
      <c r="I45" s="171">
        <v>17.829531952633392</v>
      </c>
      <c r="J45" s="27">
        <v>322300.80645123002</v>
      </c>
      <c r="K45" s="28">
        <v>18557</v>
      </c>
      <c r="L45" s="171">
        <v>17.368152527414455</v>
      </c>
      <c r="M45" s="27">
        <v>335458.93548421998</v>
      </c>
      <c r="N45" s="28">
        <v>18909</v>
      </c>
      <c r="O45" s="171">
        <v>17.740702072252365</v>
      </c>
      <c r="P45" s="27">
        <v>308118.32258048002</v>
      </c>
      <c r="Q45" s="28">
        <v>16964</v>
      </c>
      <c r="R45" s="171">
        <v>18.163070182768202</v>
      </c>
      <c r="S45" s="27">
        <v>77305.516128839998</v>
      </c>
      <c r="T45" s="28">
        <v>4100</v>
      </c>
      <c r="U45" s="171">
        <v>18.855003933863401</v>
      </c>
    </row>
    <row r="46" spans="1:53" x14ac:dyDescent="0.25">
      <c r="A46" s="148" t="s">
        <v>38</v>
      </c>
      <c r="B46" s="125" t="s">
        <v>67</v>
      </c>
      <c r="C46" s="150" t="s">
        <v>50</v>
      </c>
      <c r="D46" s="7">
        <v>232445.87096696999</v>
      </c>
      <c r="E46" s="151">
        <v>12993</v>
      </c>
      <c r="F46" s="172">
        <v>17.890084735393671</v>
      </c>
      <c r="G46" s="7">
        <v>230952.29032189999</v>
      </c>
      <c r="H46" s="151">
        <v>13110</v>
      </c>
      <c r="I46" s="172">
        <v>17.616498117612508</v>
      </c>
      <c r="J46" s="7">
        <v>235610.90322613</v>
      </c>
      <c r="K46" s="151">
        <v>13617</v>
      </c>
      <c r="L46" s="172">
        <v>17.302702741141957</v>
      </c>
      <c r="M46" s="7">
        <v>245305.32258107999</v>
      </c>
      <c r="N46" s="151">
        <v>14066</v>
      </c>
      <c r="O46" s="172">
        <v>17.439593529153989</v>
      </c>
      <c r="P46" s="7">
        <v>225944.12903218</v>
      </c>
      <c r="Q46" s="151">
        <v>12546</v>
      </c>
      <c r="R46" s="172">
        <v>18.009256259539296</v>
      </c>
      <c r="S46" s="7">
        <v>59420.774193459998</v>
      </c>
      <c r="T46" s="151">
        <v>3157</v>
      </c>
      <c r="U46" s="172">
        <v>18.821911369483686</v>
      </c>
    </row>
    <row r="47" spans="1:53" s="82" customFormat="1" x14ac:dyDescent="0.25">
      <c r="A47" s="159" t="s">
        <v>38</v>
      </c>
      <c r="B47" s="125" t="s">
        <v>67</v>
      </c>
      <c r="C47" s="161" t="s">
        <v>63</v>
      </c>
      <c r="D47" s="7">
        <v>20220.22580643</v>
      </c>
      <c r="E47" s="151">
        <v>934</v>
      </c>
      <c r="F47" s="216">
        <v>21.649064032580299</v>
      </c>
      <c r="G47" s="7">
        <v>18036.806451560002</v>
      </c>
      <c r="H47" s="151">
        <v>932</v>
      </c>
      <c r="I47" s="216">
        <v>19.352796621845496</v>
      </c>
      <c r="J47" s="7">
        <v>18434.870967499999</v>
      </c>
      <c r="K47" s="151">
        <v>1073</v>
      </c>
      <c r="L47" s="216">
        <v>17.18068123718546</v>
      </c>
      <c r="M47" s="7">
        <v>19166.516129079999</v>
      </c>
      <c r="N47" s="151">
        <v>1103</v>
      </c>
      <c r="O47" s="172">
        <v>17.376714532257477</v>
      </c>
      <c r="P47" s="7">
        <v>18475.96774194</v>
      </c>
      <c r="Q47" s="151">
        <v>1025</v>
      </c>
      <c r="R47" s="172">
        <v>18.0253343823805</v>
      </c>
      <c r="S47" s="7">
        <v>4724.1935484300002</v>
      </c>
      <c r="T47" s="151">
        <v>239</v>
      </c>
      <c r="U47" s="172">
        <v>19.766500202635999</v>
      </c>
    </row>
    <row r="48" spans="1:53" s="3" customFormat="1" x14ac:dyDescent="0.25">
      <c r="A48" s="154" t="s">
        <v>38</v>
      </c>
      <c r="B48" s="125" t="s">
        <v>67</v>
      </c>
      <c r="C48" s="156" t="s">
        <v>26</v>
      </c>
      <c r="D48" s="7">
        <v>8958.7419354699996</v>
      </c>
      <c r="E48" s="151">
        <v>489</v>
      </c>
      <c r="F48" s="173">
        <v>18.320535655357872</v>
      </c>
      <c r="G48" s="7">
        <v>11139.774193400001</v>
      </c>
      <c r="H48" s="151">
        <v>672</v>
      </c>
      <c r="I48" s="173">
        <v>16.577044930654761</v>
      </c>
      <c r="J48" s="7">
        <v>12754.935483949999</v>
      </c>
      <c r="K48" s="151">
        <v>835</v>
      </c>
      <c r="L48" s="173">
        <v>15.275371837065867</v>
      </c>
      <c r="M48" s="7">
        <v>13267.387096799999</v>
      </c>
      <c r="N48" s="151">
        <v>799</v>
      </c>
      <c r="O48" s="172">
        <v>16.604990108635793</v>
      </c>
      <c r="P48" s="7">
        <v>13194.61290333</v>
      </c>
      <c r="Q48" s="151">
        <v>775</v>
      </c>
      <c r="R48" s="172">
        <v>17.025306972038699</v>
      </c>
      <c r="S48" s="7">
        <v>2929.25806453</v>
      </c>
      <c r="T48" s="151">
        <v>162</v>
      </c>
      <c r="U48" s="172">
        <v>18.0818399045062</v>
      </c>
      <c r="AC48" s="6"/>
      <c r="AO48" s="4"/>
      <c r="BA48" s="4"/>
    </row>
    <row r="49" spans="1:53" x14ac:dyDescent="0.25">
      <c r="A49" s="159" t="s">
        <v>38</v>
      </c>
      <c r="B49" s="125" t="s">
        <v>67</v>
      </c>
      <c r="C49" s="161" t="s">
        <v>27</v>
      </c>
      <c r="D49" s="45">
        <v>20771.290322609999</v>
      </c>
      <c r="E49" s="44">
        <v>1040</v>
      </c>
      <c r="F49" s="174">
        <v>19.972394540971152</v>
      </c>
      <c r="G49" s="45">
        <v>21483.548386959999</v>
      </c>
      <c r="H49" s="44">
        <v>1133</v>
      </c>
      <c r="I49" s="174">
        <v>18.961649061747572</v>
      </c>
      <c r="J49" s="45">
        <v>20895.12903204</v>
      </c>
      <c r="K49" s="44">
        <v>1052</v>
      </c>
      <c r="L49" s="174">
        <v>19.862289954410645</v>
      </c>
      <c r="M49" s="45">
        <v>19706.90322579</v>
      </c>
      <c r="N49" s="44">
        <v>998</v>
      </c>
      <c r="O49" s="174">
        <v>19.746396017825653</v>
      </c>
      <c r="P49" s="45">
        <v>17661.709677430001</v>
      </c>
      <c r="Q49" s="44">
        <v>916</v>
      </c>
      <c r="R49" s="174">
        <v>19.281342442609201</v>
      </c>
      <c r="S49" s="45">
        <v>3825.5161289900002</v>
      </c>
      <c r="T49" s="44">
        <v>205</v>
      </c>
      <c r="U49" s="174">
        <v>18.661054287756102</v>
      </c>
    </row>
    <row r="50" spans="1:53" s="3" customFormat="1" ht="13.8" thickBot="1" x14ac:dyDescent="0.3">
      <c r="A50" s="154" t="s">
        <v>38</v>
      </c>
      <c r="B50" s="125" t="s">
        <v>67</v>
      </c>
      <c r="C50" s="156" t="s">
        <v>28</v>
      </c>
      <c r="D50" s="7">
        <v>30488.193548129999</v>
      </c>
      <c r="E50" s="151">
        <v>1633</v>
      </c>
      <c r="F50" s="173">
        <v>18.670051162357623</v>
      </c>
      <c r="G50" s="7">
        <v>29156.322580579999</v>
      </c>
      <c r="H50" s="151">
        <v>1583</v>
      </c>
      <c r="I50" s="173">
        <v>18.418397081857233</v>
      </c>
      <c r="J50" s="7">
        <v>34604.967741610002</v>
      </c>
      <c r="K50" s="151">
        <v>1980</v>
      </c>
      <c r="L50" s="173">
        <v>17.477256435156566</v>
      </c>
      <c r="M50" s="7">
        <v>38012.806451470002</v>
      </c>
      <c r="N50" s="151">
        <v>1943</v>
      </c>
      <c r="O50" s="172">
        <v>19.563976557627381</v>
      </c>
      <c r="P50" s="7">
        <v>32841.903225599999</v>
      </c>
      <c r="Q50" s="151">
        <v>1702</v>
      </c>
      <c r="R50" s="172">
        <v>19.296065349941198</v>
      </c>
      <c r="S50" s="7">
        <v>6405.7741934300002</v>
      </c>
      <c r="T50" s="151">
        <v>337</v>
      </c>
      <c r="U50" s="172">
        <v>19.008232027982199</v>
      </c>
      <c r="AC50" s="6"/>
      <c r="AO50" s="4"/>
      <c r="BA50" s="4"/>
    </row>
    <row r="51" spans="1:53" x14ac:dyDescent="0.25">
      <c r="A51" s="144" t="s">
        <v>42</v>
      </c>
      <c r="B51" s="164" t="s">
        <v>68</v>
      </c>
      <c r="C51" s="146" t="s">
        <v>10</v>
      </c>
      <c r="D51" s="27">
        <v>72347.290321799999</v>
      </c>
      <c r="E51" s="28">
        <v>5650</v>
      </c>
      <c r="F51" s="171">
        <v>12.804830145451326</v>
      </c>
      <c r="G51" s="27">
        <v>74580.806451020006</v>
      </c>
      <c r="H51" s="28">
        <v>5690</v>
      </c>
      <c r="I51" s="171">
        <v>13.10734735518805</v>
      </c>
      <c r="J51" s="27">
        <v>82720.096773960002</v>
      </c>
      <c r="K51" s="28">
        <v>6532</v>
      </c>
      <c r="L51" s="171">
        <v>12.663823755964483</v>
      </c>
      <c r="M51" s="27">
        <v>86554.129031839999</v>
      </c>
      <c r="N51" s="28">
        <v>6739</v>
      </c>
      <c r="O51" s="171">
        <v>12.84376450984419</v>
      </c>
      <c r="P51" s="27">
        <v>83495.548386900002</v>
      </c>
      <c r="Q51" s="28">
        <v>6285</v>
      </c>
      <c r="R51" s="171">
        <v>13.284892344773301</v>
      </c>
      <c r="S51" s="27">
        <v>19530.999999809999</v>
      </c>
      <c r="T51" s="28">
        <v>1419</v>
      </c>
      <c r="U51" s="171">
        <v>13.763918252156399</v>
      </c>
    </row>
    <row r="52" spans="1:53" x14ac:dyDescent="0.25">
      <c r="A52" s="148" t="s">
        <v>42</v>
      </c>
      <c r="B52" s="167" t="s">
        <v>68</v>
      </c>
      <c r="C52" s="150" t="s">
        <v>50</v>
      </c>
      <c r="D52" s="7">
        <v>53853.354838159998</v>
      </c>
      <c r="E52" s="151">
        <v>4333</v>
      </c>
      <c r="F52" s="172">
        <v>12.428653320600045</v>
      </c>
      <c r="G52" s="7">
        <v>57244.483870600008</v>
      </c>
      <c r="H52" s="151">
        <v>4368</v>
      </c>
      <c r="I52" s="172">
        <v>13.105422131547622</v>
      </c>
      <c r="J52" s="7">
        <v>60074.161290230004</v>
      </c>
      <c r="K52" s="151">
        <v>4864</v>
      </c>
      <c r="L52" s="172">
        <v>12.350773291576893</v>
      </c>
      <c r="M52" s="7">
        <v>63908.645161049993</v>
      </c>
      <c r="N52" s="151">
        <v>5088</v>
      </c>
      <c r="O52" s="172">
        <v>12.560661391715801</v>
      </c>
      <c r="P52" s="7">
        <v>59796.677419250002</v>
      </c>
      <c r="Q52" s="151">
        <v>4560</v>
      </c>
      <c r="R52" s="172">
        <v>13.113306451589912</v>
      </c>
      <c r="S52" s="7">
        <v>14733.677419239999</v>
      </c>
      <c r="T52" s="151">
        <v>1051</v>
      </c>
      <c r="U52" s="172">
        <v>14.0187225682588</v>
      </c>
    </row>
    <row r="53" spans="1:53" s="82" customFormat="1" x14ac:dyDescent="0.25">
      <c r="A53" s="159" t="s">
        <v>42</v>
      </c>
      <c r="B53" s="170" t="s">
        <v>68</v>
      </c>
      <c r="C53" s="161" t="s">
        <v>63</v>
      </c>
      <c r="D53" s="7">
        <v>4183.6774194400004</v>
      </c>
      <c r="E53" s="151">
        <v>304</v>
      </c>
      <c r="F53" s="216">
        <v>13.762096774473685</v>
      </c>
      <c r="G53" s="7">
        <v>4586.3870968499996</v>
      </c>
      <c r="H53" s="151">
        <v>311</v>
      </c>
      <c r="I53" s="216">
        <v>14.747225391800642</v>
      </c>
      <c r="J53" s="7">
        <v>5468.12903233</v>
      </c>
      <c r="K53" s="151">
        <v>378</v>
      </c>
      <c r="L53" s="216">
        <v>14.465949820978835</v>
      </c>
      <c r="M53" s="7">
        <v>6014.6774193800002</v>
      </c>
      <c r="N53" s="151">
        <v>445</v>
      </c>
      <c r="O53" s="172">
        <v>13.516129032314607</v>
      </c>
      <c r="P53" s="7">
        <v>6461.2903225999999</v>
      </c>
      <c r="Q53" s="151">
        <v>478</v>
      </c>
      <c r="R53" s="172">
        <v>13.517343771129701</v>
      </c>
      <c r="S53" s="7">
        <v>1405.06451612</v>
      </c>
      <c r="T53" s="151">
        <v>95</v>
      </c>
      <c r="U53" s="172">
        <v>14.790152801263201</v>
      </c>
    </row>
    <row r="54" spans="1:53" s="3" customFormat="1" x14ac:dyDescent="0.25">
      <c r="A54" s="154" t="s">
        <v>42</v>
      </c>
      <c r="B54" s="155" t="s">
        <v>68</v>
      </c>
      <c r="C54" s="156" t="s">
        <v>26</v>
      </c>
      <c r="D54" s="7">
        <v>2030.09677414</v>
      </c>
      <c r="E54" s="151">
        <v>162</v>
      </c>
      <c r="F54" s="173">
        <v>12.531461568765431</v>
      </c>
      <c r="G54" s="7">
        <v>2742.3548385899999</v>
      </c>
      <c r="H54" s="151">
        <v>228</v>
      </c>
      <c r="I54" s="173">
        <v>12.027872099078946</v>
      </c>
      <c r="J54" s="7">
        <v>3818.61290323</v>
      </c>
      <c r="K54" s="151">
        <v>311</v>
      </c>
      <c r="L54" s="173">
        <v>12.278498081125402</v>
      </c>
      <c r="M54" s="7">
        <v>3975.4193548399999</v>
      </c>
      <c r="N54" s="151">
        <v>318</v>
      </c>
      <c r="O54" s="172">
        <v>12.501318725911949</v>
      </c>
      <c r="P54" s="7">
        <v>4406.7741935399999</v>
      </c>
      <c r="Q54" s="151">
        <v>312</v>
      </c>
      <c r="R54" s="172">
        <v>14.1242762613462</v>
      </c>
      <c r="S54" s="7">
        <v>1038.29032256</v>
      </c>
      <c r="T54" s="151">
        <v>76</v>
      </c>
      <c r="U54" s="172">
        <v>13.6617147705263</v>
      </c>
      <c r="AC54" s="6"/>
      <c r="AO54" s="4"/>
      <c r="BA54" s="4"/>
    </row>
    <row r="55" spans="1:53" s="3" customFormat="1" x14ac:dyDescent="0.25">
      <c r="A55" s="159" t="s">
        <v>42</v>
      </c>
      <c r="B55" s="170" t="s">
        <v>68</v>
      </c>
      <c r="C55" s="161" t="s">
        <v>27</v>
      </c>
      <c r="D55" s="45">
        <v>5517.5806451300004</v>
      </c>
      <c r="E55" s="44">
        <v>366</v>
      </c>
      <c r="F55" s="174">
        <v>15.075356953907106</v>
      </c>
      <c r="G55" s="45">
        <v>4877.8709675999999</v>
      </c>
      <c r="H55" s="44">
        <v>335</v>
      </c>
      <c r="I55" s="174">
        <v>14.560808858507462</v>
      </c>
      <c r="J55" s="45">
        <v>4277.51612897</v>
      </c>
      <c r="K55" s="44">
        <v>288</v>
      </c>
      <c r="L55" s="174">
        <v>14.85248655892361</v>
      </c>
      <c r="M55" s="45">
        <v>4467.5161289999996</v>
      </c>
      <c r="N55" s="44">
        <v>298</v>
      </c>
      <c r="O55" s="174">
        <v>14.991664862416107</v>
      </c>
      <c r="P55" s="45">
        <v>5844.0645160599997</v>
      </c>
      <c r="Q55" s="44">
        <v>374</v>
      </c>
      <c r="R55" s="174">
        <v>15.6258409520321</v>
      </c>
      <c r="S55" s="45">
        <v>733.12903225000002</v>
      </c>
      <c r="T55" s="44">
        <v>61</v>
      </c>
      <c r="U55" s="174">
        <v>12.0185087254098</v>
      </c>
    </row>
    <row r="56" spans="1:53" s="3" customFormat="1" ht="13.8" thickBot="1" x14ac:dyDescent="0.3">
      <c r="A56" s="154" t="s">
        <v>42</v>
      </c>
      <c r="B56" s="155" t="s">
        <v>68</v>
      </c>
      <c r="C56" s="156" t="s">
        <v>28</v>
      </c>
      <c r="D56" s="7">
        <v>6762.5806449299998</v>
      </c>
      <c r="E56" s="151">
        <v>485</v>
      </c>
      <c r="F56" s="173">
        <v>13.94346524727835</v>
      </c>
      <c r="G56" s="7">
        <v>5129.7096773800004</v>
      </c>
      <c r="H56" s="151">
        <v>448</v>
      </c>
      <c r="I56" s="173">
        <v>11.450244815580358</v>
      </c>
      <c r="J56" s="7">
        <v>9081.6774191999993</v>
      </c>
      <c r="K56" s="151">
        <v>691</v>
      </c>
      <c r="L56" s="173">
        <v>13.142803790448625</v>
      </c>
      <c r="M56" s="7">
        <v>8187.8709675700002</v>
      </c>
      <c r="N56" s="151">
        <v>590</v>
      </c>
      <c r="O56" s="172">
        <v>13.877747402661017</v>
      </c>
      <c r="P56" s="7">
        <v>6986.7419354499998</v>
      </c>
      <c r="Q56" s="151">
        <v>561</v>
      </c>
      <c r="R56" s="172">
        <v>12.454085446434901</v>
      </c>
      <c r="S56" s="7">
        <v>1620.8387096399999</v>
      </c>
      <c r="T56" s="151">
        <v>136</v>
      </c>
      <c r="U56" s="172">
        <v>11.9179316885294</v>
      </c>
      <c r="AC56" s="6"/>
      <c r="AO56" s="4"/>
      <c r="BA56" s="4"/>
    </row>
    <row r="57" spans="1:53" s="3" customFormat="1" x14ac:dyDescent="0.25">
      <c r="A57" s="144" t="s">
        <v>40</v>
      </c>
      <c r="B57" s="145" t="s">
        <v>83</v>
      </c>
      <c r="C57" s="146" t="s">
        <v>10</v>
      </c>
      <c r="D57" s="27">
        <v>38382</v>
      </c>
      <c r="E57" s="28">
        <v>10224380</v>
      </c>
      <c r="F57" s="42">
        <v>3.7539684557890061</v>
      </c>
      <c r="G57" s="27">
        <v>39282</v>
      </c>
      <c r="H57" s="28">
        <v>10545138</v>
      </c>
      <c r="I57" s="42">
        <v>3.725129059477458</v>
      </c>
      <c r="J57" s="27">
        <v>41847</v>
      </c>
      <c r="K57" s="28">
        <v>11035493</v>
      </c>
      <c r="L57" s="42">
        <v>3.7920372021440274</v>
      </c>
      <c r="M57" s="27">
        <v>42676</v>
      </c>
      <c r="N57" s="28">
        <v>10836745.295405092</v>
      </c>
      <c r="O57" s="42">
        <v>3.9380827763936765</v>
      </c>
      <c r="P57" s="27">
        <v>37861</v>
      </c>
      <c r="Q57" s="28">
        <v>10253325</v>
      </c>
      <c r="R57" s="42">
        <v>3.6925582676838999</v>
      </c>
      <c r="S57" s="27">
        <v>9236</v>
      </c>
      <c r="T57" s="28">
        <v>2539663</v>
      </c>
      <c r="U57" s="42">
        <v>3.63670297988355</v>
      </c>
      <c r="AC57" s="6"/>
      <c r="AO57" s="4"/>
      <c r="BA57" s="4"/>
    </row>
    <row r="58" spans="1:53" s="3" customFormat="1" x14ac:dyDescent="0.25">
      <c r="A58" s="148" t="s">
        <v>40</v>
      </c>
      <c r="B58" s="149" t="s">
        <v>83</v>
      </c>
      <c r="C58" s="150" t="s">
        <v>50</v>
      </c>
      <c r="D58" s="7">
        <v>27878</v>
      </c>
      <c r="E58" s="59">
        <v>7584710</v>
      </c>
      <c r="F58" s="217">
        <v>3.6755525260688939</v>
      </c>
      <c r="G58" s="7">
        <v>27701</v>
      </c>
      <c r="H58" s="218">
        <v>7618195</v>
      </c>
      <c r="I58" s="43">
        <v>3.6361631593835551</v>
      </c>
      <c r="J58" s="29">
        <v>29825</v>
      </c>
      <c r="K58" s="30">
        <v>7941258</v>
      </c>
      <c r="L58" s="43">
        <v>3.7557021821983367</v>
      </c>
      <c r="M58" s="29">
        <v>30029</v>
      </c>
      <c r="N58" s="30">
        <v>7829879.7699189801</v>
      </c>
      <c r="O58" s="43">
        <v>3.8351802176281344</v>
      </c>
      <c r="P58" s="29">
        <v>27260</v>
      </c>
      <c r="Q58" s="30">
        <v>7394663</v>
      </c>
      <c r="R58" s="43">
        <v>3.686442505899187</v>
      </c>
      <c r="S58" s="29">
        <v>6680</v>
      </c>
      <c r="T58" s="30">
        <v>1813785</v>
      </c>
      <c r="U58" s="43">
        <v>3.6829061878888623</v>
      </c>
      <c r="AC58" s="6"/>
      <c r="AO58" s="4"/>
      <c r="BA58" s="4"/>
    </row>
    <row r="59" spans="1:53" s="82" customFormat="1" x14ac:dyDescent="0.25">
      <c r="A59" s="159" t="s">
        <v>40</v>
      </c>
      <c r="B59" s="170" t="s">
        <v>83</v>
      </c>
      <c r="C59" s="161" t="s">
        <v>63</v>
      </c>
      <c r="D59" s="29">
        <v>2381</v>
      </c>
      <c r="E59" s="218">
        <v>577720</v>
      </c>
      <c r="F59" s="43">
        <v>4.1213736758291217</v>
      </c>
      <c r="G59" s="29">
        <v>2607</v>
      </c>
      <c r="H59" s="218">
        <v>635690</v>
      </c>
      <c r="I59" s="43">
        <v>4.1010555459422049</v>
      </c>
      <c r="J59" s="29">
        <v>2759</v>
      </c>
      <c r="K59" s="30">
        <v>711848</v>
      </c>
      <c r="L59" s="43">
        <v>3.875827423832054</v>
      </c>
      <c r="M59" s="29">
        <v>2737</v>
      </c>
      <c r="N59" s="30">
        <v>683202.52548611106</v>
      </c>
      <c r="O59" s="43">
        <v>4.0061327320951783</v>
      </c>
      <c r="P59" s="29">
        <v>2828</v>
      </c>
      <c r="Q59" s="30">
        <v>661595</v>
      </c>
      <c r="R59" s="43">
        <v>4.27451839871825</v>
      </c>
      <c r="S59" s="29">
        <v>564</v>
      </c>
      <c r="T59" s="30">
        <v>164301</v>
      </c>
      <c r="U59" s="43">
        <v>3.4327240856720298</v>
      </c>
      <c r="AC59" s="6"/>
      <c r="AO59" s="4"/>
      <c r="BA59" s="4"/>
    </row>
    <row r="60" spans="1:53" s="3" customFormat="1" x14ac:dyDescent="0.25">
      <c r="A60" s="154" t="s">
        <v>40</v>
      </c>
      <c r="B60" s="155" t="s">
        <v>83</v>
      </c>
      <c r="C60" s="156" t="s">
        <v>26</v>
      </c>
      <c r="D60" s="29">
        <v>1344</v>
      </c>
      <c r="E60" s="30">
        <v>367998</v>
      </c>
      <c r="F60" s="43">
        <v>3.6521937619226192</v>
      </c>
      <c r="G60" s="29">
        <v>1585</v>
      </c>
      <c r="H60" s="30">
        <v>427841</v>
      </c>
      <c r="I60" s="43">
        <v>3.7046472871931395</v>
      </c>
      <c r="J60" s="29">
        <v>1681</v>
      </c>
      <c r="K60" s="30">
        <v>457180</v>
      </c>
      <c r="L60" s="43">
        <v>3.6768887527888361</v>
      </c>
      <c r="M60" s="29">
        <v>2067</v>
      </c>
      <c r="N60" s="30">
        <v>484348</v>
      </c>
      <c r="O60" s="43">
        <v>4.2675927225878914</v>
      </c>
      <c r="P60" s="29">
        <v>1562</v>
      </c>
      <c r="Q60" s="30">
        <v>486194</v>
      </c>
      <c r="R60" s="43">
        <v>3.2127093300205298</v>
      </c>
      <c r="S60" s="29">
        <v>411</v>
      </c>
      <c r="T60" s="30">
        <v>125530</v>
      </c>
      <c r="U60" s="43">
        <v>3.2741177407790998</v>
      </c>
      <c r="AC60" s="6"/>
      <c r="AO60" s="4"/>
      <c r="BA60" s="4"/>
    </row>
    <row r="61" spans="1:53" s="3" customFormat="1" x14ac:dyDescent="0.25">
      <c r="A61" s="154" t="s">
        <v>40</v>
      </c>
      <c r="B61" s="155" t="s">
        <v>83</v>
      </c>
      <c r="C61" s="156" t="s">
        <v>27</v>
      </c>
      <c r="D61" s="45">
        <v>2629</v>
      </c>
      <c r="E61" s="44">
        <v>700490</v>
      </c>
      <c r="F61" s="52">
        <v>3.753087124726977</v>
      </c>
      <c r="G61" s="45">
        <v>2714</v>
      </c>
      <c r="H61" s="44">
        <v>690740</v>
      </c>
      <c r="I61" s="52">
        <v>3.9291194950343109</v>
      </c>
      <c r="J61" s="45">
        <v>2607</v>
      </c>
      <c r="K61" s="44">
        <v>660779</v>
      </c>
      <c r="L61" s="52">
        <v>3.9453432993481936</v>
      </c>
      <c r="M61" s="45">
        <v>2471</v>
      </c>
      <c r="N61" s="44">
        <v>636779</v>
      </c>
      <c r="O61" s="52">
        <v>3.8804671636470425</v>
      </c>
      <c r="P61" s="45">
        <v>2273</v>
      </c>
      <c r="Q61" s="44">
        <v>629257</v>
      </c>
      <c r="R61" s="52">
        <v>3.6121966064739799</v>
      </c>
      <c r="S61" s="45">
        <v>566</v>
      </c>
      <c r="T61" s="44">
        <v>162813</v>
      </c>
      <c r="U61" s="52">
        <v>3.47638087867676</v>
      </c>
      <c r="AC61" s="6"/>
      <c r="AO61" s="4"/>
      <c r="BA61" s="4"/>
    </row>
    <row r="62" spans="1:53" s="3" customFormat="1" ht="13.8" thickBot="1" x14ac:dyDescent="0.3">
      <c r="A62" s="159" t="s">
        <v>40</v>
      </c>
      <c r="B62" s="160" t="s">
        <v>83</v>
      </c>
      <c r="C62" s="161" t="s">
        <v>28</v>
      </c>
      <c r="D62" s="25">
        <v>4150</v>
      </c>
      <c r="E62" s="26">
        <v>993462</v>
      </c>
      <c r="F62" s="70">
        <v>4.1773112610245784</v>
      </c>
      <c r="G62" s="25">
        <v>4675</v>
      </c>
      <c r="H62" s="26">
        <v>1172672</v>
      </c>
      <c r="I62" s="70">
        <v>3.9866220051301644</v>
      </c>
      <c r="J62" s="25">
        <v>4975</v>
      </c>
      <c r="K62" s="26">
        <v>1264428</v>
      </c>
      <c r="L62" s="70">
        <v>3.9345854410057353</v>
      </c>
      <c r="M62" s="25">
        <v>5372</v>
      </c>
      <c r="N62" s="26">
        <v>1202536</v>
      </c>
      <c r="O62" s="70">
        <v>4.467225929202951</v>
      </c>
      <c r="P62" s="25">
        <v>3938</v>
      </c>
      <c r="Q62" s="26">
        <v>1081616</v>
      </c>
      <c r="R62" s="70">
        <v>3.6408485081581601</v>
      </c>
      <c r="S62" s="25">
        <v>1015</v>
      </c>
      <c r="T62" s="26">
        <v>273234</v>
      </c>
      <c r="U62" s="70">
        <v>3.7147646339767402</v>
      </c>
      <c r="AC62" s="6"/>
      <c r="AO62" s="4"/>
      <c r="BA62" s="4"/>
    </row>
    <row r="63" spans="1:53" s="3" customFormat="1" x14ac:dyDescent="0.25">
      <c r="A63" s="144" t="s">
        <v>43</v>
      </c>
      <c r="B63" s="164" t="s">
        <v>51</v>
      </c>
      <c r="C63" s="146" t="s">
        <v>10</v>
      </c>
      <c r="D63" s="27">
        <v>817</v>
      </c>
      <c r="E63" s="28">
        <v>2553.5</v>
      </c>
      <c r="F63" s="147">
        <v>0.31995300567848051</v>
      </c>
      <c r="G63" s="27">
        <v>676</v>
      </c>
      <c r="H63" s="28">
        <v>2855.5</v>
      </c>
      <c r="I63" s="175">
        <v>0.23673612327088076</v>
      </c>
      <c r="J63" s="27">
        <v>744</v>
      </c>
      <c r="K63" s="28">
        <v>2899.25</v>
      </c>
      <c r="L63" s="147">
        <v>0.25661809088557386</v>
      </c>
      <c r="M63" s="27">
        <v>893</v>
      </c>
      <c r="N63" s="28">
        <v>2958.75</v>
      </c>
      <c r="O63" s="147">
        <v>0.30181664554288129</v>
      </c>
      <c r="P63" s="27">
        <v>795</v>
      </c>
      <c r="Q63" s="28">
        <v>2957.5</v>
      </c>
      <c r="R63" s="147">
        <v>0.26880811496196111</v>
      </c>
      <c r="S63" s="27">
        <v>294</v>
      </c>
      <c r="T63" s="28">
        <v>3138</v>
      </c>
      <c r="U63" s="147">
        <v>0.374760994263862</v>
      </c>
    </row>
    <row r="64" spans="1:53" s="3" customFormat="1" x14ac:dyDescent="0.25">
      <c r="A64" s="148" t="s">
        <v>43</v>
      </c>
      <c r="B64" s="167" t="s">
        <v>51</v>
      </c>
      <c r="C64" s="150" t="s">
        <v>50</v>
      </c>
      <c r="D64" s="7">
        <v>603</v>
      </c>
      <c r="E64" s="151">
        <v>1906.25</v>
      </c>
      <c r="F64" s="152">
        <v>0.316327868852459</v>
      </c>
      <c r="G64" s="7">
        <v>494</v>
      </c>
      <c r="H64" s="151">
        <v>2158.25</v>
      </c>
      <c r="I64" s="152">
        <v>0.22888914629908491</v>
      </c>
      <c r="J64" s="219">
        <v>575</v>
      </c>
      <c r="K64" s="151">
        <v>2210</v>
      </c>
      <c r="L64" s="152">
        <v>0.26018099547511314</v>
      </c>
      <c r="M64" s="7">
        <v>659</v>
      </c>
      <c r="N64" s="59">
        <v>2256.25</v>
      </c>
      <c r="O64" s="152">
        <v>0.29207756232686982</v>
      </c>
      <c r="P64" s="7">
        <v>595</v>
      </c>
      <c r="Q64" s="59">
        <v>2247.25</v>
      </c>
      <c r="R64" s="152">
        <v>0.26476804983869173</v>
      </c>
      <c r="S64" s="7">
        <v>212</v>
      </c>
      <c r="T64" s="59">
        <v>2366</v>
      </c>
      <c r="U64" s="152">
        <v>0.35799999999999998</v>
      </c>
    </row>
    <row r="65" spans="1:53" s="82" customFormat="1" x14ac:dyDescent="0.25">
      <c r="A65" s="159" t="s">
        <v>43</v>
      </c>
      <c r="B65" s="170" t="s">
        <v>51</v>
      </c>
      <c r="C65" s="161" t="s">
        <v>63</v>
      </c>
      <c r="D65" s="7">
        <v>35</v>
      </c>
      <c r="E65" s="151">
        <v>105</v>
      </c>
      <c r="F65" s="215">
        <v>0.33333333333333331</v>
      </c>
      <c r="G65" s="7">
        <v>35</v>
      </c>
      <c r="H65" s="151">
        <v>102.5</v>
      </c>
      <c r="I65" s="215">
        <v>0.34146341463414637</v>
      </c>
      <c r="J65" s="219">
        <v>25</v>
      </c>
      <c r="K65" s="151">
        <v>98.75</v>
      </c>
      <c r="L65" s="215">
        <v>0.25316455696202533</v>
      </c>
      <c r="M65" s="7">
        <v>30</v>
      </c>
      <c r="N65" s="59">
        <v>99.25</v>
      </c>
      <c r="O65" s="152">
        <v>0.30226700251889171</v>
      </c>
      <c r="P65" s="7">
        <v>14</v>
      </c>
      <c r="Q65" s="59">
        <v>103</v>
      </c>
      <c r="R65" s="152">
        <v>0.13592233009708737</v>
      </c>
      <c r="S65" s="7">
        <v>5</v>
      </c>
      <c r="T65" s="59">
        <v>110</v>
      </c>
      <c r="U65" s="152">
        <v>0.18181818181818199</v>
      </c>
    </row>
    <row r="66" spans="1:53" s="3" customFormat="1" x14ac:dyDescent="0.25">
      <c r="A66" s="154" t="s">
        <v>43</v>
      </c>
      <c r="B66" s="155" t="s">
        <v>51</v>
      </c>
      <c r="C66" s="156" t="s">
        <v>26</v>
      </c>
      <c r="D66" s="176">
        <v>23</v>
      </c>
      <c r="E66" s="177">
        <v>75.25</v>
      </c>
      <c r="F66" s="179">
        <v>0.30564784053156147</v>
      </c>
      <c r="G66" s="176">
        <v>14</v>
      </c>
      <c r="H66" s="177">
        <v>73.5</v>
      </c>
      <c r="I66" s="179">
        <v>0.19047619047619047</v>
      </c>
      <c r="J66" s="176">
        <v>16</v>
      </c>
      <c r="K66" s="177">
        <v>73</v>
      </c>
      <c r="L66" s="179">
        <v>0.21917808219178081</v>
      </c>
      <c r="M66" s="176">
        <v>12</v>
      </c>
      <c r="N66" s="177">
        <v>76.75</v>
      </c>
      <c r="O66" s="178">
        <v>0.15635179153094461</v>
      </c>
      <c r="P66" s="176">
        <v>16</v>
      </c>
      <c r="Q66" s="177">
        <v>81.25</v>
      </c>
      <c r="R66" s="178">
        <v>0.19692307692307692</v>
      </c>
      <c r="S66" s="176">
        <v>8</v>
      </c>
      <c r="T66" s="177">
        <v>90</v>
      </c>
      <c r="U66" s="178">
        <v>0.35555555555555601</v>
      </c>
      <c r="AC66" s="6"/>
      <c r="AO66" s="4"/>
      <c r="BA66" s="4"/>
    </row>
    <row r="67" spans="1:53" s="3" customFormat="1" x14ac:dyDescent="0.25">
      <c r="A67" s="159" t="s">
        <v>43</v>
      </c>
      <c r="B67" s="170" t="s">
        <v>51</v>
      </c>
      <c r="C67" s="161" t="s">
        <v>27</v>
      </c>
      <c r="D67" s="45">
        <v>96</v>
      </c>
      <c r="E67" s="44">
        <v>267.75</v>
      </c>
      <c r="F67" s="158">
        <v>0.35854341736694678</v>
      </c>
      <c r="G67" s="45">
        <v>86</v>
      </c>
      <c r="H67" s="44">
        <v>307.75</v>
      </c>
      <c r="I67" s="158">
        <v>0.27944760357432979</v>
      </c>
      <c r="J67" s="45">
        <v>72</v>
      </c>
      <c r="K67" s="44">
        <v>303.5</v>
      </c>
      <c r="L67" s="158">
        <v>0.2372322899505766</v>
      </c>
      <c r="M67" s="45">
        <v>102</v>
      </c>
      <c r="N67" s="44">
        <v>310</v>
      </c>
      <c r="O67" s="158">
        <v>0.32903225806451614</v>
      </c>
      <c r="P67" s="45">
        <v>94</v>
      </c>
      <c r="Q67" s="44">
        <v>305</v>
      </c>
      <c r="R67" s="158">
        <v>0.30819672131147541</v>
      </c>
      <c r="S67" s="45">
        <v>45</v>
      </c>
      <c r="T67" s="44">
        <v>327</v>
      </c>
      <c r="U67" s="158">
        <v>0.55045871559632997</v>
      </c>
    </row>
    <row r="68" spans="1:53" s="3" customFormat="1" ht="13.8" thickBot="1" x14ac:dyDescent="0.3">
      <c r="A68" s="154" t="s">
        <v>43</v>
      </c>
      <c r="B68" s="155" t="s">
        <v>51</v>
      </c>
      <c r="C68" s="156" t="s">
        <v>28</v>
      </c>
      <c r="D68" s="176">
        <v>60</v>
      </c>
      <c r="E68" s="177">
        <v>199.25</v>
      </c>
      <c r="F68" s="179">
        <v>0.30112923462986196</v>
      </c>
      <c r="G68" s="176">
        <v>47</v>
      </c>
      <c r="H68" s="177">
        <v>213.5</v>
      </c>
      <c r="I68" s="179">
        <v>0.22014051522248243</v>
      </c>
      <c r="J68" s="176">
        <v>56</v>
      </c>
      <c r="K68" s="177">
        <v>214</v>
      </c>
      <c r="L68" s="179">
        <v>0.26168224299065418</v>
      </c>
      <c r="M68" s="176">
        <v>90</v>
      </c>
      <c r="N68" s="177">
        <v>216.5</v>
      </c>
      <c r="O68" s="178">
        <v>0.41570438799076215</v>
      </c>
      <c r="P68" s="176">
        <v>76</v>
      </c>
      <c r="Q68" s="177">
        <v>221</v>
      </c>
      <c r="R68" s="178">
        <v>0.34389140271493213</v>
      </c>
      <c r="S68" s="176">
        <v>24</v>
      </c>
      <c r="T68" s="177">
        <v>245</v>
      </c>
      <c r="U68" s="178">
        <v>0.39183673469387797</v>
      </c>
      <c r="AC68" s="6"/>
      <c r="AO68" s="4"/>
      <c r="BA68" s="4"/>
    </row>
    <row r="69" spans="1:53" s="82" customFormat="1" x14ac:dyDescent="0.25">
      <c r="A69" s="144" t="s">
        <v>44</v>
      </c>
      <c r="B69" s="164" t="s">
        <v>52</v>
      </c>
      <c r="C69" s="146" t="s">
        <v>10</v>
      </c>
      <c r="D69" s="27">
        <v>234</v>
      </c>
      <c r="E69" s="28">
        <v>925.25</v>
      </c>
      <c r="F69" s="147">
        <v>0.2529046203728722</v>
      </c>
      <c r="G69" s="27">
        <v>167</v>
      </c>
      <c r="H69" s="28">
        <v>1044</v>
      </c>
      <c r="I69" s="175">
        <v>0.15996168582375478</v>
      </c>
      <c r="J69" s="27">
        <v>217</v>
      </c>
      <c r="K69" s="28">
        <v>1090.75</v>
      </c>
      <c r="L69" s="147">
        <v>0.19894567957827183</v>
      </c>
      <c r="M69" s="27">
        <v>245</v>
      </c>
      <c r="N69" s="28">
        <v>1050.25</v>
      </c>
      <c r="O69" s="147">
        <v>0.23327779100214235</v>
      </c>
      <c r="P69" s="27">
        <v>192</v>
      </c>
      <c r="Q69" s="28">
        <v>1034.75</v>
      </c>
      <c r="R69" s="147">
        <v>0.18555206571635699</v>
      </c>
      <c r="S69" s="27">
        <v>57</v>
      </c>
      <c r="T69" s="28">
        <v>1090</v>
      </c>
      <c r="U69" s="147">
        <v>0.20917431192660599</v>
      </c>
    </row>
    <row r="70" spans="1:53" s="82" customFormat="1" x14ac:dyDescent="0.25">
      <c r="A70" s="148" t="s">
        <v>44</v>
      </c>
      <c r="B70" s="167" t="s">
        <v>52</v>
      </c>
      <c r="C70" s="150" t="s">
        <v>50</v>
      </c>
      <c r="D70" s="7">
        <v>152</v>
      </c>
      <c r="E70" s="151">
        <v>639.25</v>
      </c>
      <c r="F70" s="152">
        <v>0.23777864685177943</v>
      </c>
      <c r="G70" s="7">
        <v>103</v>
      </c>
      <c r="H70" s="151">
        <v>723.5</v>
      </c>
      <c r="I70" s="152">
        <v>0.14236351071181755</v>
      </c>
      <c r="J70" s="219">
        <v>162</v>
      </c>
      <c r="K70" s="151">
        <v>753.75</v>
      </c>
      <c r="L70" s="152">
        <v>0.21492537313432836</v>
      </c>
      <c r="M70" s="7">
        <v>169</v>
      </c>
      <c r="N70" s="59">
        <v>716</v>
      </c>
      <c r="O70" s="152">
        <v>0.23603351955307261</v>
      </c>
      <c r="P70" s="7">
        <v>120</v>
      </c>
      <c r="Q70" s="59">
        <v>705.25</v>
      </c>
      <c r="R70" s="152">
        <v>0.17015242821694435</v>
      </c>
      <c r="S70" s="7">
        <v>37</v>
      </c>
      <c r="T70" s="59">
        <v>756</v>
      </c>
      <c r="U70" s="152">
        <v>0.19600000000000001</v>
      </c>
    </row>
    <row r="71" spans="1:53" s="82" customFormat="1" x14ac:dyDescent="0.25">
      <c r="A71" s="159" t="s">
        <v>44</v>
      </c>
      <c r="B71" s="170" t="s">
        <v>52</v>
      </c>
      <c r="C71" s="161" t="s">
        <v>63</v>
      </c>
      <c r="D71" s="7">
        <v>19</v>
      </c>
      <c r="E71" s="151">
        <v>56.75</v>
      </c>
      <c r="F71" s="215">
        <v>0.33480176211453744</v>
      </c>
      <c r="G71" s="7">
        <v>13</v>
      </c>
      <c r="H71" s="151">
        <v>55.25</v>
      </c>
      <c r="I71" s="215">
        <v>0.23529411764705882</v>
      </c>
      <c r="J71" s="219">
        <v>5</v>
      </c>
      <c r="K71" s="151">
        <v>54</v>
      </c>
      <c r="L71" s="215">
        <v>9.2592592592592587E-2</v>
      </c>
      <c r="M71" s="7">
        <v>5</v>
      </c>
      <c r="N71" s="59">
        <v>52.75</v>
      </c>
      <c r="O71" s="152">
        <v>9.4786729857819899E-2</v>
      </c>
      <c r="P71" s="7">
        <v>10</v>
      </c>
      <c r="Q71" s="59">
        <v>53.25</v>
      </c>
      <c r="R71" s="152">
        <v>0.18779342723004699</v>
      </c>
      <c r="S71" s="7">
        <v>3</v>
      </c>
      <c r="T71" s="59">
        <v>56</v>
      </c>
      <c r="U71" s="152">
        <v>0.214285714285714</v>
      </c>
    </row>
    <row r="72" spans="1:53" s="82" customFormat="1" x14ac:dyDescent="0.25">
      <c r="A72" s="154" t="s">
        <v>44</v>
      </c>
      <c r="B72" s="155" t="s">
        <v>52</v>
      </c>
      <c r="C72" s="156" t="s">
        <v>26</v>
      </c>
      <c r="D72" s="176">
        <v>12</v>
      </c>
      <c r="E72" s="177">
        <v>42.25</v>
      </c>
      <c r="F72" s="179">
        <v>0.28402366863905326</v>
      </c>
      <c r="G72" s="176">
        <v>8</v>
      </c>
      <c r="H72" s="177">
        <v>46.75</v>
      </c>
      <c r="I72" s="179">
        <v>0.17112299465240641</v>
      </c>
      <c r="J72" s="176">
        <v>6</v>
      </c>
      <c r="K72" s="177">
        <v>45</v>
      </c>
      <c r="L72" s="179">
        <v>0.13333333333333333</v>
      </c>
      <c r="M72" s="176">
        <v>15</v>
      </c>
      <c r="N72" s="177">
        <v>46</v>
      </c>
      <c r="O72" s="178">
        <v>0.32608695652173914</v>
      </c>
      <c r="P72" s="176">
        <v>10</v>
      </c>
      <c r="Q72" s="177">
        <v>45.25</v>
      </c>
      <c r="R72" s="178">
        <v>0.22099447513812201</v>
      </c>
      <c r="S72" s="176">
        <v>0</v>
      </c>
      <c r="T72" s="177">
        <v>44</v>
      </c>
      <c r="U72" s="178">
        <v>0</v>
      </c>
      <c r="AC72" s="6"/>
      <c r="AO72" s="4"/>
      <c r="BA72" s="4"/>
    </row>
    <row r="73" spans="1:53" s="82" customFormat="1" x14ac:dyDescent="0.25">
      <c r="A73" s="159" t="s">
        <v>44</v>
      </c>
      <c r="B73" s="170" t="s">
        <v>52</v>
      </c>
      <c r="C73" s="161" t="s">
        <v>27</v>
      </c>
      <c r="D73" s="45">
        <v>22</v>
      </c>
      <c r="E73" s="44">
        <v>87.25</v>
      </c>
      <c r="F73" s="158">
        <v>0.25214899713467048</v>
      </c>
      <c r="G73" s="45">
        <v>13</v>
      </c>
      <c r="H73" s="44">
        <v>106</v>
      </c>
      <c r="I73" s="158">
        <v>0.12264150943396226</v>
      </c>
      <c r="J73" s="45">
        <v>14</v>
      </c>
      <c r="K73" s="44">
        <v>122</v>
      </c>
      <c r="L73" s="158">
        <v>0.11475409836065574</v>
      </c>
      <c r="M73" s="45">
        <v>19</v>
      </c>
      <c r="N73" s="44">
        <v>120</v>
      </c>
      <c r="O73" s="158">
        <v>0.15833333333333333</v>
      </c>
      <c r="P73" s="45">
        <v>12</v>
      </c>
      <c r="Q73" s="44">
        <v>113.5</v>
      </c>
      <c r="R73" s="158">
        <v>0.105726872246696</v>
      </c>
      <c r="S73" s="45">
        <v>5</v>
      </c>
      <c r="T73" s="44">
        <v>115</v>
      </c>
      <c r="U73" s="158">
        <v>0.173913043478261</v>
      </c>
    </row>
    <row r="74" spans="1:53" s="82" customFormat="1" ht="13.8" thickBot="1" x14ac:dyDescent="0.3">
      <c r="A74" s="154" t="s">
        <v>44</v>
      </c>
      <c r="B74" s="155" t="s">
        <v>52</v>
      </c>
      <c r="C74" s="156" t="s">
        <v>28</v>
      </c>
      <c r="D74" s="176">
        <v>29</v>
      </c>
      <c r="E74" s="177">
        <v>99.75</v>
      </c>
      <c r="F74" s="179">
        <v>0.2907268170426065</v>
      </c>
      <c r="G74" s="176">
        <v>30</v>
      </c>
      <c r="H74" s="177">
        <v>112.5</v>
      </c>
      <c r="I74" s="179">
        <v>0.26666666666666666</v>
      </c>
      <c r="J74" s="176">
        <v>30</v>
      </c>
      <c r="K74" s="177">
        <v>116</v>
      </c>
      <c r="L74" s="179">
        <v>0.25862068965517243</v>
      </c>
      <c r="M74" s="176">
        <v>37</v>
      </c>
      <c r="N74" s="177">
        <v>115.5</v>
      </c>
      <c r="O74" s="178">
        <v>0.32034632034632032</v>
      </c>
      <c r="P74" s="176">
        <v>40</v>
      </c>
      <c r="Q74" s="177">
        <v>117.5</v>
      </c>
      <c r="R74" s="178">
        <v>0.340425531914894</v>
      </c>
      <c r="S74" s="176">
        <v>12</v>
      </c>
      <c r="T74" s="177">
        <v>119</v>
      </c>
      <c r="U74" s="178">
        <v>0.40336134453781503</v>
      </c>
      <c r="AC74" s="6"/>
      <c r="AO74" s="4"/>
      <c r="BA74" s="4"/>
    </row>
    <row r="75" spans="1:53" s="82" customFormat="1" x14ac:dyDescent="0.25">
      <c r="A75" s="144" t="s">
        <v>45</v>
      </c>
      <c r="B75" s="164" t="s">
        <v>53</v>
      </c>
      <c r="C75" s="146" t="s">
        <v>10</v>
      </c>
      <c r="D75" s="27">
        <v>445</v>
      </c>
      <c r="E75" s="28">
        <v>1968</v>
      </c>
      <c r="F75" s="147">
        <v>0.22611788617886178</v>
      </c>
      <c r="G75" s="27">
        <v>351</v>
      </c>
      <c r="H75" s="28">
        <v>2128</v>
      </c>
      <c r="I75" s="175">
        <v>0.16494360902255639</v>
      </c>
      <c r="J75" s="27">
        <v>379</v>
      </c>
      <c r="K75" s="28">
        <v>2176.5</v>
      </c>
      <c r="L75" s="147">
        <v>0.17413278198943258</v>
      </c>
      <c r="M75" s="27">
        <v>388</v>
      </c>
      <c r="N75" s="28">
        <v>2267</v>
      </c>
      <c r="O75" s="147">
        <v>0.17115130127922365</v>
      </c>
      <c r="P75" s="27">
        <v>561</v>
      </c>
      <c r="Q75" s="28">
        <v>2279.75</v>
      </c>
      <c r="R75" s="147">
        <v>0.24607961399276199</v>
      </c>
      <c r="S75" s="27">
        <v>122</v>
      </c>
      <c r="T75" s="28">
        <v>2247</v>
      </c>
      <c r="U75" s="147">
        <v>0.21717846016911399</v>
      </c>
      <c r="V75" s="307"/>
    </row>
    <row r="76" spans="1:53" s="82" customFormat="1" x14ac:dyDescent="0.25">
      <c r="A76" s="148" t="s">
        <v>45</v>
      </c>
      <c r="B76" s="167" t="s">
        <v>53</v>
      </c>
      <c r="C76" s="150" t="s">
        <v>50</v>
      </c>
      <c r="D76" s="7">
        <v>324</v>
      </c>
      <c r="E76" s="151">
        <v>1436</v>
      </c>
      <c r="F76" s="152">
        <v>0.22562674094707522</v>
      </c>
      <c r="G76" s="7">
        <v>253</v>
      </c>
      <c r="H76" s="151">
        <v>1556</v>
      </c>
      <c r="I76" s="152">
        <v>0.16259640102827763</v>
      </c>
      <c r="J76" s="219">
        <v>276</v>
      </c>
      <c r="K76" s="151">
        <v>1607.5</v>
      </c>
      <c r="L76" s="152">
        <v>0.17169517884914465</v>
      </c>
      <c r="M76" s="7">
        <v>275</v>
      </c>
      <c r="N76" s="59">
        <v>1676.5</v>
      </c>
      <c r="O76" s="152">
        <v>0.16403220996122875</v>
      </c>
      <c r="P76" s="7">
        <v>471</v>
      </c>
      <c r="Q76" s="59">
        <v>1901.5</v>
      </c>
      <c r="R76" s="152">
        <v>0.24769918485406259</v>
      </c>
      <c r="S76" s="7">
        <v>98</v>
      </c>
      <c r="T76" s="59">
        <v>1854</v>
      </c>
      <c r="U76" s="152">
        <v>0.21099999999999999</v>
      </c>
    </row>
    <row r="77" spans="1:53" s="82" customFormat="1" x14ac:dyDescent="0.25">
      <c r="A77" s="159" t="s">
        <v>45</v>
      </c>
      <c r="B77" s="170" t="s">
        <v>53</v>
      </c>
      <c r="C77" s="161" t="s">
        <v>63</v>
      </c>
      <c r="D77" s="7">
        <v>25</v>
      </c>
      <c r="E77" s="151">
        <v>111.25</v>
      </c>
      <c r="F77" s="215">
        <v>0.2247191011235955</v>
      </c>
      <c r="G77" s="7">
        <v>20</v>
      </c>
      <c r="H77" s="151">
        <v>113.5</v>
      </c>
      <c r="I77" s="215">
        <v>0.1762114537444934</v>
      </c>
      <c r="J77" s="219">
        <v>22</v>
      </c>
      <c r="K77" s="151">
        <v>119.5</v>
      </c>
      <c r="L77" s="215">
        <v>0.18410041841004185</v>
      </c>
      <c r="M77" s="7">
        <v>20</v>
      </c>
      <c r="N77" s="59">
        <v>128.25</v>
      </c>
      <c r="O77" s="152">
        <v>0.15594541910331383</v>
      </c>
      <c r="P77" s="7">
        <v>32</v>
      </c>
      <c r="Q77" s="59">
        <v>141</v>
      </c>
      <c r="R77" s="152">
        <v>0.22695035460992899</v>
      </c>
      <c r="S77" s="7">
        <v>10</v>
      </c>
      <c r="T77" s="59">
        <v>157</v>
      </c>
      <c r="U77" s="152">
        <v>0.25477707006369399</v>
      </c>
      <c r="V77" s="306"/>
    </row>
    <row r="78" spans="1:53" s="82" customFormat="1" x14ac:dyDescent="0.25">
      <c r="A78" s="154" t="s">
        <v>45</v>
      </c>
      <c r="B78" s="155" t="s">
        <v>53</v>
      </c>
      <c r="C78" s="156" t="s">
        <v>26</v>
      </c>
      <c r="D78" s="176">
        <v>16</v>
      </c>
      <c r="E78" s="177">
        <v>58.25</v>
      </c>
      <c r="F78" s="179">
        <v>0.27467811158798283</v>
      </c>
      <c r="G78" s="176">
        <v>16</v>
      </c>
      <c r="H78" s="177">
        <v>72.75</v>
      </c>
      <c r="I78" s="179">
        <v>0.21993127147766323</v>
      </c>
      <c r="J78" s="176">
        <v>10</v>
      </c>
      <c r="K78" s="177">
        <v>79.25</v>
      </c>
      <c r="L78" s="179">
        <v>0.12618296529968454</v>
      </c>
      <c r="M78" s="176">
        <v>25</v>
      </c>
      <c r="N78" s="177">
        <v>87.25</v>
      </c>
      <c r="O78" s="178">
        <v>0.28653295128939826</v>
      </c>
      <c r="P78" s="176" t="s">
        <v>1</v>
      </c>
      <c r="Q78" s="177" t="s">
        <v>1</v>
      </c>
      <c r="R78" s="178" t="s">
        <v>1</v>
      </c>
      <c r="S78" s="176" t="s">
        <v>1</v>
      </c>
      <c r="T78" s="177" t="s">
        <v>1</v>
      </c>
      <c r="U78" s="178" t="s">
        <v>1</v>
      </c>
      <c r="AC78" s="6"/>
      <c r="AO78" s="4"/>
      <c r="BA78" s="4"/>
    </row>
    <row r="79" spans="1:53" s="82" customFormat="1" x14ac:dyDescent="0.25">
      <c r="A79" s="159" t="s">
        <v>45</v>
      </c>
      <c r="B79" s="170" t="s">
        <v>53</v>
      </c>
      <c r="C79" s="161" t="s">
        <v>27</v>
      </c>
      <c r="D79" s="45">
        <v>38</v>
      </c>
      <c r="E79" s="44">
        <v>143.75</v>
      </c>
      <c r="F79" s="158">
        <v>0.26434782608695651</v>
      </c>
      <c r="G79" s="45">
        <v>32</v>
      </c>
      <c r="H79" s="44">
        <v>166.5</v>
      </c>
      <c r="I79" s="158">
        <v>0.19219219219219219</v>
      </c>
      <c r="J79" s="45">
        <v>28</v>
      </c>
      <c r="K79" s="44">
        <v>155.25</v>
      </c>
      <c r="L79" s="158">
        <v>0.18035426731078905</v>
      </c>
      <c r="M79" s="45">
        <v>21</v>
      </c>
      <c r="N79" s="44">
        <v>147.75</v>
      </c>
      <c r="O79" s="158">
        <v>0.14213197969543148</v>
      </c>
      <c r="P79" s="45" t="s">
        <v>1</v>
      </c>
      <c r="Q79" s="44" t="s">
        <v>1</v>
      </c>
      <c r="R79" s="158" t="s">
        <v>1</v>
      </c>
      <c r="S79" s="45" t="s">
        <v>1</v>
      </c>
      <c r="T79" s="44" t="s">
        <v>1</v>
      </c>
      <c r="U79" s="158" t="s">
        <v>1</v>
      </c>
    </row>
    <row r="80" spans="1:53" s="82" customFormat="1" ht="13.8" thickBot="1" x14ac:dyDescent="0.3">
      <c r="A80" s="154" t="s">
        <v>45</v>
      </c>
      <c r="B80" s="155" t="s">
        <v>53</v>
      </c>
      <c r="C80" s="156" t="s">
        <v>28</v>
      </c>
      <c r="D80" s="176">
        <v>42</v>
      </c>
      <c r="E80" s="177">
        <v>218.75</v>
      </c>
      <c r="F80" s="179">
        <v>0.192</v>
      </c>
      <c r="G80" s="176">
        <v>30</v>
      </c>
      <c r="H80" s="177">
        <v>219.25</v>
      </c>
      <c r="I80" s="179">
        <v>0.13683010262257697</v>
      </c>
      <c r="J80" s="176">
        <v>43</v>
      </c>
      <c r="K80" s="177">
        <v>215</v>
      </c>
      <c r="L80" s="179">
        <v>0.2</v>
      </c>
      <c r="M80" s="176">
        <v>47</v>
      </c>
      <c r="N80" s="177">
        <v>227.25</v>
      </c>
      <c r="O80" s="178">
        <v>0.20682068206820681</v>
      </c>
      <c r="P80" s="176">
        <v>58</v>
      </c>
      <c r="Q80" s="177">
        <v>237.25</v>
      </c>
      <c r="R80" s="178">
        <v>0.244467860906217</v>
      </c>
      <c r="S80" s="176">
        <v>14</v>
      </c>
      <c r="T80" s="177">
        <v>236</v>
      </c>
      <c r="U80" s="178">
        <v>0.23728813559322001</v>
      </c>
      <c r="AC80" s="6"/>
      <c r="AO80" s="4"/>
      <c r="BA80" s="4"/>
    </row>
    <row r="81" spans="1:53" s="82" customFormat="1" x14ac:dyDescent="0.25">
      <c r="A81" s="144" t="s">
        <v>46</v>
      </c>
      <c r="B81" s="164" t="s">
        <v>54</v>
      </c>
      <c r="C81" s="146" t="s">
        <v>10</v>
      </c>
      <c r="D81" s="27">
        <v>49</v>
      </c>
      <c r="E81" s="28">
        <v>626.5</v>
      </c>
      <c r="F81" s="147">
        <v>7.8212290502793297E-2</v>
      </c>
      <c r="G81" s="27">
        <v>33</v>
      </c>
      <c r="H81" s="28">
        <v>643.5</v>
      </c>
      <c r="I81" s="175">
        <v>5.128205128205128E-2</v>
      </c>
      <c r="J81" s="27">
        <v>36</v>
      </c>
      <c r="K81" s="28">
        <v>634</v>
      </c>
      <c r="L81" s="147">
        <v>5.6782334384858045E-2</v>
      </c>
      <c r="M81" s="27">
        <v>48</v>
      </c>
      <c r="N81" s="28">
        <v>625.75</v>
      </c>
      <c r="O81" s="147">
        <v>7.6707950459448657E-2</v>
      </c>
      <c r="P81" s="27">
        <v>66</v>
      </c>
      <c r="Q81" s="28">
        <v>665.5</v>
      </c>
      <c r="R81" s="147">
        <v>9.9173553719008295E-2</v>
      </c>
      <c r="S81" s="27">
        <v>4</v>
      </c>
      <c r="T81" s="28">
        <v>638</v>
      </c>
      <c r="U81" s="147">
        <v>2.5078369905956101E-2</v>
      </c>
    </row>
    <row r="82" spans="1:53" s="82" customFormat="1" x14ac:dyDescent="0.25">
      <c r="A82" s="148" t="s">
        <v>46</v>
      </c>
      <c r="B82" s="167" t="s">
        <v>54</v>
      </c>
      <c r="C82" s="150" t="s">
        <v>50</v>
      </c>
      <c r="D82" s="7">
        <v>37</v>
      </c>
      <c r="E82" s="151">
        <v>449.5</v>
      </c>
      <c r="F82" s="152">
        <v>8.2313681868743049E-2</v>
      </c>
      <c r="G82" s="7">
        <v>20</v>
      </c>
      <c r="H82" s="151">
        <v>465.5</v>
      </c>
      <c r="I82" s="152">
        <v>4.2964554242749732E-2</v>
      </c>
      <c r="J82" s="219">
        <v>24</v>
      </c>
      <c r="K82" s="151">
        <v>467.5</v>
      </c>
      <c r="L82" s="152">
        <v>5.1336898395721926E-2</v>
      </c>
      <c r="M82" s="7">
        <v>32</v>
      </c>
      <c r="N82" s="59">
        <v>472.75</v>
      </c>
      <c r="O82" s="152">
        <v>6.7689053410893707E-2</v>
      </c>
      <c r="P82" s="7">
        <v>38</v>
      </c>
      <c r="Q82" s="59">
        <v>524</v>
      </c>
      <c r="R82" s="152">
        <v>7.2519083969465645E-2</v>
      </c>
      <c r="S82" s="7">
        <v>2</v>
      </c>
      <c r="T82" s="59">
        <v>521</v>
      </c>
      <c r="U82" s="152">
        <v>1.4999999999999999E-2</v>
      </c>
    </row>
    <row r="83" spans="1:53" s="82" customFormat="1" x14ac:dyDescent="0.25">
      <c r="A83" s="159" t="s">
        <v>46</v>
      </c>
      <c r="B83" s="170" t="s">
        <v>54</v>
      </c>
      <c r="C83" s="161" t="s">
        <v>63</v>
      </c>
      <c r="D83" s="7">
        <v>3</v>
      </c>
      <c r="E83" s="151">
        <v>39</v>
      </c>
      <c r="F83" s="215">
        <v>7.6923076923076927E-2</v>
      </c>
      <c r="G83" s="7">
        <v>0</v>
      </c>
      <c r="H83" s="151">
        <v>39.25</v>
      </c>
      <c r="I83" s="215">
        <v>0</v>
      </c>
      <c r="J83" s="219">
        <v>4</v>
      </c>
      <c r="K83" s="151">
        <v>39.5</v>
      </c>
      <c r="L83" s="215">
        <v>0.10126582278481013</v>
      </c>
      <c r="M83" s="7">
        <v>5</v>
      </c>
      <c r="N83" s="59">
        <v>38.5</v>
      </c>
      <c r="O83" s="152">
        <v>0.12987012987012986</v>
      </c>
      <c r="P83" s="7">
        <v>6</v>
      </c>
      <c r="Q83" s="59">
        <v>25.25</v>
      </c>
      <c r="R83" s="152">
        <v>0.237623762376238</v>
      </c>
      <c r="S83" s="7">
        <v>1</v>
      </c>
      <c r="T83" s="59">
        <v>24</v>
      </c>
      <c r="U83" s="152">
        <v>0.16666666666666699</v>
      </c>
    </row>
    <row r="84" spans="1:53" s="82" customFormat="1" x14ac:dyDescent="0.25">
      <c r="A84" s="154" t="s">
        <v>46</v>
      </c>
      <c r="B84" s="155" t="s">
        <v>54</v>
      </c>
      <c r="C84" s="156" t="s">
        <v>26</v>
      </c>
      <c r="D84" s="176">
        <v>2</v>
      </c>
      <c r="E84" s="177">
        <v>16</v>
      </c>
      <c r="F84" s="179">
        <v>0.125</v>
      </c>
      <c r="G84" s="176">
        <v>2</v>
      </c>
      <c r="H84" s="177">
        <v>15.25</v>
      </c>
      <c r="I84" s="179">
        <v>0.13114754098360656</v>
      </c>
      <c r="J84" s="176">
        <v>2</v>
      </c>
      <c r="K84" s="177">
        <v>15.25</v>
      </c>
      <c r="L84" s="179">
        <v>0.13114754098360656</v>
      </c>
      <c r="M84" s="176">
        <v>0</v>
      </c>
      <c r="N84" s="177">
        <v>14.25</v>
      </c>
      <c r="O84" s="178">
        <v>0</v>
      </c>
      <c r="P84" s="176">
        <v>8</v>
      </c>
      <c r="Q84" s="177">
        <v>11.5</v>
      </c>
      <c r="R84" s="178">
        <v>0.69565217391304301</v>
      </c>
      <c r="S84" s="176">
        <v>0</v>
      </c>
      <c r="T84" s="177">
        <v>2</v>
      </c>
      <c r="U84" s="178">
        <v>0</v>
      </c>
      <c r="AC84" s="6"/>
      <c r="AO84" s="4"/>
      <c r="BA84" s="4"/>
    </row>
    <row r="85" spans="1:53" s="82" customFormat="1" x14ac:dyDescent="0.25">
      <c r="A85" s="159" t="s">
        <v>46</v>
      </c>
      <c r="B85" s="170" t="s">
        <v>54</v>
      </c>
      <c r="C85" s="161" t="s">
        <v>27</v>
      </c>
      <c r="D85" s="45">
        <v>3</v>
      </c>
      <c r="E85" s="44">
        <v>47.75</v>
      </c>
      <c r="F85" s="158">
        <v>6.2827225130890049E-2</v>
      </c>
      <c r="G85" s="45">
        <v>7</v>
      </c>
      <c r="H85" s="44">
        <v>49.25</v>
      </c>
      <c r="I85" s="158">
        <v>0.14213197969543148</v>
      </c>
      <c r="J85" s="45">
        <v>1</v>
      </c>
      <c r="K85" s="44">
        <v>37.75</v>
      </c>
      <c r="L85" s="158">
        <v>2.6490066225165563E-2</v>
      </c>
      <c r="M85" s="45">
        <v>2</v>
      </c>
      <c r="N85" s="44">
        <v>36.75</v>
      </c>
      <c r="O85" s="158">
        <v>5.4421768707482991E-2</v>
      </c>
      <c r="P85" s="45">
        <v>10</v>
      </c>
      <c r="Q85" s="44">
        <v>45.75</v>
      </c>
      <c r="R85" s="158">
        <v>0.218579234972678</v>
      </c>
      <c r="S85" s="45">
        <v>1</v>
      </c>
      <c r="T85" s="44">
        <v>33</v>
      </c>
      <c r="U85" s="158">
        <v>0.12121212121212099</v>
      </c>
    </row>
    <row r="86" spans="1:53" s="82" customFormat="1" ht="13.8" thickBot="1" x14ac:dyDescent="0.3">
      <c r="A86" s="154" t="s">
        <v>46</v>
      </c>
      <c r="B86" s="155" t="s">
        <v>54</v>
      </c>
      <c r="C86" s="156" t="s">
        <v>28</v>
      </c>
      <c r="D86" s="176">
        <v>4</v>
      </c>
      <c r="E86" s="177">
        <v>74.25</v>
      </c>
      <c r="F86" s="179">
        <v>5.387205387205387E-2</v>
      </c>
      <c r="G86" s="176">
        <v>4</v>
      </c>
      <c r="H86" s="177">
        <v>74.25</v>
      </c>
      <c r="I86" s="179">
        <v>5.387205387205387E-2</v>
      </c>
      <c r="J86" s="176">
        <v>5</v>
      </c>
      <c r="K86" s="177">
        <v>74</v>
      </c>
      <c r="L86" s="179">
        <v>6.7567567567567571E-2</v>
      </c>
      <c r="M86" s="176">
        <v>9</v>
      </c>
      <c r="N86" s="177">
        <v>63.5</v>
      </c>
      <c r="O86" s="178">
        <v>0.14173228346456693</v>
      </c>
      <c r="P86" s="176">
        <v>4</v>
      </c>
      <c r="Q86" s="177">
        <v>59</v>
      </c>
      <c r="R86" s="178">
        <v>6.7796610169491497E-2</v>
      </c>
      <c r="S86" s="176">
        <v>0</v>
      </c>
      <c r="T86" s="177">
        <v>58</v>
      </c>
      <c r="U86" s="178">
        <v>0</v>
      </c>
      <c r="AC86" s="6"/>
      <c r="AO86" s="4"/>
      <c r="BA86" s="4"/>
    </row>
    <row r="87" spans="1:53" s="3" customFormat="1" x14ac:dyDescent="0.25">
      <c r="A87" s="144" t="s">
        <v>1</v>
      </c>
      <c r="B87" s="164" t="s">
        <v>2</v>
      </c>
      <c r="C87" s="146" t="s">
        <v>10</v>
      </c>
      <c r="D87" s="27">
        <v>19079</v>
      </c>
      <c r="E87" s="28">
        <v>12</v>
      </c>
      <c r="F87" s="28">
        <v>1590</v>
      </c>
      <c r="G87" s="27">
        <v>19864</v>
      </c>
      <c r="H87" s="28">
        <v>12</v>
      </c>
      <c r="I87" s="28">
        <v>1655.3333333333333</v>
      </c>
      <c r="J87" s="27">
        <v>20685</v>
      </c>
      <c r="K87" s="28">
        <v>12</v>
      </c>
      <c r="L87" s="193">
        <v>1723.75</v>
      </c>
      <c r="M87" s="27">
        <v>18615</v>
      </c>
      <c r="N87" s="28">
        <v>12</v>
      </c>
      <c r="O87" s="193">
        <v>1551.25</v>
      </c>
      <c r="P87" s="27">
        <v>16522</v>
      </c>
      <c r="Q87" s="28">
        <v>12</v>
      </c>
      <c r="R87" s="193">
        <v>1376.8333333333333</v>
      </c>
      <c r="S87" s="27">
        <v>4529</v>
      </c>
      <c r="T87" s="28">
        <v>3</v>
      </c>
      <c r="U87" s="193">
        <v>1509.6666666666667</v>
      </c>
    </row>
    <row r="88" spans="1:53" s="3" customFormat="1" x14ac:dyDescent="0.25">
      <c r="A88" s="148" t="s">
        <v>1</v>
      </c>
      <c r="B88" s="167" t="s">
        <v>2</v>
      </c>
      <c r="C88" s="150" t="s">
        <v>50</v>
      </c>
      <c r="D88" s="219">
        <v>14225</v>
      </c>
      <c r="E88" s="151">
        <v>12</v>
      </c>
      <c r="F88" s="59">
        <v>1185</v>
      </c>
      <c r="G88" s="219">
        <v>14337</v>
      </c>
      <c r="H88" s="151">
        <v>12</v>
      </c>
      <c r="I88" s="59">
        <v>1194.75</v>
      </c>
      <c r="J88" s="7">
        <v>15460</v>
      </c>
      <c r="K88" s="151">
        <v>12</v>
      </c>
      <c r="L88" s="220">
        <v>1288.3333333333333</v>
      </c>
      <c r="M88" s="7">
        <v>13745</v>
      </c>
      <c r="N88" s="151">
        <v>12</v>
      </c>
      <c r="O88" s="220">
        <v>1145.4166666666665</v>
      </c>
      <c r="P88" s="7">
        <v>11943</v>
      </c>
      <c r="Q88" s="151">
        <v>12</v>
      </c>
      <c r="R88" s="220">
        <v>995.25</v>
      </c>
      <c r="S88" s="7">
        <v>3292</v>
      </c>
      <c r="T88" s="151">
        <v>3</v>
      </c>
      <c r="U88" s="220">
        <v>1097.3333333333335</v>
      </c>
    </row>
    <row r="89" spans="1:53" s="82" customFormat="1" x14ac:dyDescent="0.25">
      <c r="A89" s="159" t="s">
        <v>1</v>
      </c>
      <c r="B89" s="170" t="s">
        <v>2</v>
      </c>
      <c r="C89" s="161" t="s">
        <v>63</v>
      </c>
      <c r="D89" s="221">
        <v>1038</v>
      </c>
      <c r="E89" s="30">
        <v>12</v>
      </c>
      <c r="F89" s="59">
        <v>86.5</v>
      </c>
      <c r="G89" s="221">
        <v>1415</v>
      </c>
      <c r="H89" s="30">
        <v>12</v>
      </c>
      <c r="I89" s="59">
        <v>117.91666666666667</v>
      </c>
      <c r="J89" s="29">
        <v>1123</v>
      </c>
      <c r="K89" s="30">
        <v>12</v>
      </c>
      <c r="L89" s="194">
        <v>93.583333333333329</v>
      </c>
      <c r="M89" s="29">
        <v>1268</v>
      </c>
      <c r="N89" s="30">
        <v>12</v>
      </c>
      <c r="O89" s="194">
        <v>105.66666666666667</v>
      </c>
      <c r="P89" s="29">
        <v>994</v>
      </c>
      <c r="Q89" s="30">
        <v>12</v>
      </c>
      <c r="R89" s="194">
        <v>82.833333333333329</v>
      </c>
      <c r="S89" s="29">
        <v>263</v>
      </c>
      <c r="T89" s="30">
        <v>3</v>
      </c>
      <c r="U89" s="194">
        <v>87.666666666666671</v>
      </c>
    </row>
    <row r="90" spans="1:53" s="3" customFormat="1" x14ac:dyDescent="0.25">
      <c r="A90" s="154" t="s">
        <v>1</v>
      </c>
      <c r="B90" s="155" t="s">
        <v>2</v>
      </c>
      <c r="C90" s="156" t="s">
        <v>26</v>
      </c>
      <c r="D90" s="29">
        <v>736</v>
      </c>
      <c r="E90" s="30">
        <v>12</v>
      </c>
      <c r="F90" s="59">
        <v>61.333333333333336</v>
      </c>
      <c r="G90" s="29">
        <v>866</v>
      </c>
      <c r="H90" s="30">
        <v>12</v>
      </c>
      <c r="I90" s="59">
        <v>72.166666666666671</v>
      </c>
      <c r="J90" s="29">
        <v>1007</v>
      </c>
      <c r="K90" s="30">
        <v>12</v>
      </c>
      <c r="L90" s="194">
        <v>83.916666666666671</v>
      </c>
      <c r="M90" s="29">
        <v>895</v>
      </c>
      <c r="N90" s="30">
        <v>12</v>
      </c>
      <c r="O90" s="194">
        <v>74.583333333333329</v>
      </c>
      <c r="P90" s="29">
        <v>900</v>
      </c>
      <c r="Q90" s="30">
        <v>12</v>
      </c>
      <c r="R90" s="194">
        <v>75</v>
      </c>
      <c r="S90" s="29">
        <v>234</v>
      </c>
      <c r="T90" s="30">
        <v>3</v>
      </c>
      <c r="U90" s="194">
        <v>78</v>
      </c>
      <c r="AC90" s="6"/>
      <c r="AO90" s="4"/>
      <c r="BA90" s="4"/>
    </row>
    <row r="91" spans="1:53" s="3" customFormat="1" x14ac:dyDescent="0.25">
      <c r="A91" s="159" t="s">
        <v>1</v>
      </c>
      <c r="B91" s="170" t="s">
        <v>2</v>
      </c>
      <c r="C91" s="161" t="s">
        <v>27</v>
      </c>
      <c r="D91" s="44">
        <v>1170</v>
      </c>
      <c r="E91" s="44">
        <v>12</v>
      </c>
      <c r="F91" s="195">
        <v>98</v>
      </c>
      <c r="G91" s="44">
        <v>866</v>
      </c>
      <c r="H91" s="44">
        <v>12</v>
      </c>
      <c r="I91" s="195">
        <v>72.166666666666671</v>
      </c>
      <c r="J91" s="45">
        <v>1046</v>
      </c>
      <c r="K91" s="44">
        <v>12</v>
      </c>
      <c r="L91" s="195">
        <v>87.166666666666671</v>
      </c>
      <c r="M91" s="45">
        <v>1005</v>
      </c>
      <c r="N91" s="44">
        <v>12</v>
      </c>
      <c r="O91" s="195">
        <v>83.75</v>
      </c>
      <c r="P91" s="45">
        <v>946</v>
      </c>
      <c r="Q91" s="44">
        <v>12</v>
      </c>
      <c r="R91" s="195">
        <v>78.833333333333329</v>
      </c>
      <c r="S91" s="45">
        <v>276</v>
      </c>
      <c r="T91" s="44">
        <v>3</v>
      </c>
      <c r="U91" s="195">
        <v>92</v>
      </c>
    </row>
    <row r="92" spans="1:53" s="3" customFormat="1" ht="13.8" thickBot="1" x14ac:dyDescent="0.3">
      <c r="A92" s="180" t="s">
        <v>1</v>
      </c>
      <c r="B92" s="181" t="s">
        <v>2</v>
      </c>
      <c r="C92" s="182" t="s">
        <v>28</v>
      </c>
      <c r="D92" s="25">
        <v>1910</v>
      </c>
      <c r="E92" s="26">
        <v>12</v>
      </c>
      <c r="F92" s="197">
        <v>159.16666666666666</v>
      </c>
      <c r="G92" s="25">
        <v>2380</v>
      </c>
      <c r="H92" s="26">
        <v>12</v>
      </c>
      <c r="I92" s="197">
        <v>198.33333333333334</v>
      </c>
      <c r="J92" s="25">
        <v>2049</v>
      </c>
      <c r="K92" s="26">
        <v>12</v>
      </c>
      <c r="L92" s="196">
        <v>170.75</v>
      </c>
      <c r="M92" s="25">
        <v>1702</v>
      </c>
      <c r="N92" s="26">
        <v>12</v>
      </c>
      <c r="O92" s="196">
        <v>141.83333333333334</v>
      </c>
      <c r="P92" s="25">
        <v>1739</v>
      </c>
      <c r="Q92" s="26">
        <v>12</v>
      </c>
      <c r="R92" s="196">
        <v>144.91666666666666</v>
      </c>
      <c r="S92" s="25">
        <v>464</v>
      </c>
      <c r="T92" s="26">
        <v>3</v>
      </c>
      <c r="U92" s="196">
        <v>154.66666666666666</v>
      </c>
      <c r="V92" s="342" t="s">
        <v>146</v>
      </c>
      <c r="AC92" s="6"/>
      <c r="AO92" s="4"/>
      <c r="BA92" s="4"/>
    </row>
    <row r="93" spans="1:53" s="3" customFormat="1" x14ac:dyDescent="0.25">
      <c r="A93" s="54"/>
      <c r="B93" s="55"/>
      <c r="C93" s="55"/>
      <c r="D93" s="55"/>
      <c r="E93" s="55"/>
      <c r="F93" s="55"/>
      <c r="G93" s="55"/>
      <c r="H93" s="55"/>
      <c r="I93" s="55"/>
      <c r="J93" s="55"/>
      <c r="K93" s="55"/>
      <c r="L93" s="55"/>
      <c r="M93" s="55"/>
      <c r="N93" s="55"/>
      <c r="O93" s="55"/>
      <c r="P93" s="55"/>
      <c r="Q93" s="55"/>
      <c r="R93" s="55"/>
      <c r="S93" s="55"/>
      <c r="T93" s="55"/>
      <c r="U93" s="55"/>
    </row>
    <row r="94" spans="1:53" x14ac:dyDescent="0.25">
      <c r="A94" s="261" t="s">
        <v>147</v>
      </c>
      <c r="M94" s="6"/>
      <c r="N94" s="6"/>
      <c r="P94" s="6"/>
      <c r="Q94" s="6"/>
      <c r="S94" s="6"/>
      <c r="T94" s="6"/>
    </row>
    <row r="95" spans="1:53" x14ac:dyDescent="0.25">
      <c r="A95" s="6" t="s">
        <v>75</v>
      </c>
      <c r="M95" s="6"/>
      <c r="N95" s="6"/>
      <c r="P95" s="6"/>
      <c r="Q95" s="6"/>
      <c r="S95" s="6"/>
      <c r="T95" s="6"/>
    </row>
    <row r="96" spans="1:53" x14ac:dyDescent="0.25">
      <c r="A96" s="342" t="s">
        <v>199</v>
      </c>
      <c r="M96" s="6"/>
      <c r="N96" s="6"/>
      <c r="P96" s="6"/>
      <c r="Q96" s="6"/>
      <c r="S96" s="6"/>
      <c r="T96" s="6"/>
    </row>
    <row r="97" spans="13:20" x14ac:dyDescent="0.25">
      <c r="M97" s="6"/>
      <c r="N97" s="6"/>
      <c r="P97" s="6"/>
      <c r="Q97" s="6"/>
      <c r="S97" s="6"/>
      <c r="T97" s="6"/>
    </row>
  </sheetData>
  <printOptions horizontalCentered="1"/>
  <pageMargins left="0.25" right="0.25" top="0.75" bottom="0.75" header="0.3" footer="0.3"/>
  <pageSetup scale="40" fitToWidth="0" orientation="landscape" horizontalDpi="300" verticalDpi="300" r:id="rId1"/>
  <headerFooter alignWithMargins="0">
    <oddHeader>&amp;C&amp;8Texas Department of Family &amp; Protective Services</oddHeader>
    <oddFooter>&amp;L&amp;8Data Source:  IMPACT Data Warehouse&amp;C&amp;8&amp;P of &amp;N&amp;R&amp;8Data and Decision Support
FY16 - FY20 Data as of November 7th Following End of Each Fiscal Year
FY21 Data as of 1/7/2021
Log 101528 (dD)</oddFooter>
  </headerFooter>
  <colBreaks count="1" manualBreakCount="1">
    <brk id="4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60"/>
  <sheetViews>
    <sheetView zoomScaleNormal="100" workbookViewId="0">
      <pane xSplit="3" ySplit="2" topLeftCell="D3" activePane="bottomRight" state="frozen"/>
      <selection pane="topRight" activeCell="D1" sqref="D1"/>
      <selection pane="bottomLeft" activeCell="A3" sqref="A3"/>
      <selection pane="bottomRight"/>
    </sheetView>
  </sheetViews>
  <sheetFormatPr defaultColWidth="10.6640625" defaultRowHeight="13.2" x14ac:dyDescent="0.25"/>
  <cols>
    <col min="1" max="1" width="3.6640625" style="2" customWidth="1"/>
    <col min="2" max="2" width="64.88671875" style="2" customWidth="1"/>
    <col min="3" max="3" width="18.109375" customWidth="1"/>
    <col min="4" max="9" width="8.88671875" bestFit="1" customWidth="1"/>
    <col min="10" max="13" width="8.88671875" style="3" bestFit="1" customWidth="1"/>
    <col min="14" max="14" width="8.33203125" style="3" customWidth="1"/>
    <col min="15" max="15" width="8.88671875" style="3" bestFit="1" customWidth="1"/>
    <col min="16" max="16" width="8.88671875" style="82" bestFit="1" customWidth="1"/>
    <col min="17" max="17" width="8.33203125" style="82" customWidth="1"/>
    <col min="18" max="19" width="8.88671875" style="82" bestFit="1" customWidth="1"/>
    <col min="20" max="20" width="8.33203125" style="82" customWidth="1"/>
    <col min="21" max="21" width="8.88671875" style="82" bestFit="1" customWidth="1"/>
    <col min="22" max="23" width="6" bestFit="1" customWidth="1"/>
  </cols>
  <sheetData>
    <row r="1" spans="1:21" s="257" customFormat="1" ht="30.75" customHeight="1" x14ac:dyDescent="0.25">
      <c r="A1" s="291" t="s">
        <v>129</v>
      </c>
      <c r="B1" s="292"/>
      <c r="C1" s="292"/>
      <c r="D1" s="292"/>
      <c r="E1" s="292"/>
      <c r="F1" s="293"/>
      <c r="G1" s="292"/>
      <c r="H1" s="292"/>
      <c r="I1" s="292"/>
      <c r="J1" s="292"/>
      <c r="K1" s="292"/>
      <c r="L1" s="292"/>
      <c r="M1" s="292"/>
      <c r="N1" s="292"/>
      <c r="O1" s="293"/>
      <c r="P1" s="292"/>
      <c r="Q1" s="292"/>
      <c r="R1" s="293"/>
      <c r="S1" s="292"/>
      <c r="T1" s="292"/>
      <c r="U1" s="293"/>
    </row>
    <row r="2" spans="1:21" ht="24" thickBot="1" x14ac:dyDescent="0.3">
      <c r="A2" s="258" t="s">
        <v>18</v>
      </c>
      <c r="B2" s="259" t="s">
        <v>4</v>
      </c>
      <c r="C2" s="259" t="s">
        <v>84</v>
      </c>
      <c r="D2" s="283" t="s">
        <v>5</v>
      </c>
      <c r="E2" s="284" t="s">
        <v>56</v>
      </c>
      <c r="F2" s="285" t="s">
        <v>6</v>
      </c>
      <c r="G2" s="283" t="s">
        <v>15</v>
      </c>
      <c r="H2" s="284" t="s">
        <v>57</v>
      </c>
      <c r="I2" s="285" t="s">
        <v>14</v>
      </c>
      <c r="J2" s="283" t="s">
        <v>20</v>
      </c>
      <c r="K2" s="284" t="s">
        <v>58</v>
      </c>
      <c r="L2" s="285" t="s">
        <v>21</v>
      </c>
      <c r="M2" s="283" t="s">
        <v>47</v>
      </c>
      <c r="N2" s="284" t="s">
        <v>48</v>
      </c>
      <c r="O2" s="285" t="s">
        <v>49</v>
      </c>
      <c r="P2" s="283" t="s">
        <v>117</v>
      </c>
      <c r="Q2" s="284" t="s">
        <v>118</v>
      </c>
      <c r="R2" s="285" t="s">
        <v>119</v>
      </c>
      <c r="S2" s="283" t="s">
        <v>121</v>
      </c>
      <c r="T2" s="284" t="s">
        <v>122</v>
      </c>
      <c r="U2" s="285" t="s">
        <v>123</v>
      </c>
    </row>
    <row r="3" spans="1:21" x14ac:dyDescent="0.25">
      <c r="A3" s="32">
        <v>1.1000000000000001</v>
      </c>
      <c r="B3" s="18" t="s">
        <v>25</v>
      </c>
      <c r="C3" s="31" t="s">
        <v>7</v>
      </c>
      <c r="D3" s="236">
        <v>30623</v>
      </c>
      <c r="E3" s="237">
        <v>30704</v>
      </c>
      <c r="F3" s="229">
        <v>0.99736190724335594</v>
      </c>
      <c r="G3" s="236">
        <v>31126</v>
      </c>
      <c r="H3" s="237">
        <v>31219</v>
      </c>
      <c r="I3" s="229">
        <v>0.99702104487651755</v>
      </c>
      <c r="J3" s="236">
        <v>32776</v>
      </c>
      <c r="K3" s="237">
        <v>32837</v>
      </c>
      <c r="L3" s="229">
        <v>0.99814233943417485</v>
      </c>
      <c r="M3" s="236">
        <v>34106</v>
      </c>
      <c r="N3" s="237">
        <v>34208</v>
      </c>
      <c r="O3" s="229">
        <v>0.9970182413470533</v>
      </c>
      <c r="P3" s="236">
        <v>31190</v>
      </c>
      <c r="Q3" s="238">
        <v>31370</v>
      </c>
      <c r="R3" s="229">
        <v>0.99426203379024547</v>
      </c>
      <c r="S3" s="236">
        <v>19695</v>
      </c>
      <c r="T3" s="238">
        <v>19755</v>
      </c>
      <c r="U3" s="229">
        <v>0.996962794229309</v>
      </c>
    </row>
    <row r="4" spans="1:21" ht="12.6" customHeight="1" x14ac:dyDescent="0.25">
      <c r="A4" s="11">
        <v>1.1000000000000001</v>
      </c>
      <c r="B4" s="12" t="s">
        <v>25</v>
      </c>
      <c r="C4" s="9" t="s">
        <v>130</v>
      </c>
      <c r="D4" s="90">
        <v>22162</v>
      </c>
      <c r="E4" s="100">
        <v>22221</v>
      </c>
      <c r="F4" s="91">
        <v>0.99734485396696815</v>
      </c>
      <c r="G4" s="90">
        <v>21919</v>
      </c>
      <c r="H4" s="100">
        <v>21975</v>
      </c>
      <c r="I4" s="91">
        <v>0.9974516496018202</v>
      </c>
      <c r="J4" s="90">
        <v>23281</v>
      </c>
      <c r="K4" s="100">
        <v>23322</v>
      </c>
      <c r="L4" s="91">
        <v>0.9982420032587257</v>
      </c>
      <c r="M4" s="90">
        <v>23184</v>
      </c>
      <c r="N4" s="100">
        <v>23235</v>
      </c>
      <c r="O4" s="91">
        <v>0.99780503550677857</v>
      </c>
      <c r="P4" s="90">
        <v>20929</v>
      </c>
      <c r="Q4" s="100">
        <v>21037</v>
      </c>
      <c r="R4" s="91">
        <v>0.99486618814469741</v>
      </c>
      <c r="S4" s="90">
        <v>13507</v>
      </c>
      <c r="T4" s="100">
        <v>13541</v>
      </c>
      <c r="U4" s="91">
        <v>0.99748910715604455</v>
      </c>
    </row>
    <row r="5" spans="1:21" s="3" customFormat="1" x14ac:dyDescent="0.25">
      <c r="A5" s="33">
        <v>1.1000000000000001</v>
      </c>
      <c r="B5" s="34" t="s">
        <v>25</v>
      </c>
      <c r="C5" s="10" t="s">
        <v>61</v>
      </c>
      <c r="D5" s="66" t="s">
        <v>1</v>
      </c>
      <c r="E5" s="36" t="s">
        <v>1</v>
      </c>
      <c r="F5" s="41" t="s">
        <v>1</v>
      </c>
      <c r="G5" s="66" t="s">
        <v>1</v>
      </c>
      <c r="H5" s="36" t="s">
        <v>1</v>
      </c>
      <c r="I5" s="41" t="s">
        <v>1</v>
      </c>
      <c r="J5" s="66" t="s">
        <v>1</v>
      </c>
      <c r="K5" s="36" t="s">
        <v>1</v>
      </c>
      <c r="L5" s="41" t="s">
        <v>1</v>
      </c>
      <c r="M5" s="66" t="s">
        <v>1</v>
      </c>
      <c r="N5" s="36" t="s">
        <v>1</v>
      </c>
      <c r="O5" s="41" t="s">
        <v>1</v>
      </c>
      <c r="P5" s="89">
        <v>1464</v>
      </c>
      <c r="Q5" s="223">
        <v>1468</v>
      </c>
      <c r="R5" s="88">
        <v>0.99727520435967298</v>
      </c>
      <c r="S5" s="89">
        <v>1274</v>
      </c>
      <c r="T5" s="223">
        <v>1275</v>
      </c>
      <c r="U5" s="88">
        <v>0.99921568627450985</v>
      </c>
    </row>
    <row r="6" spans="1:21" s="3" customFormat="1" x14ac:dyDescent="0.25">
      <c r="A6" s="33">
        <v>1.1000000000000001</v>
      </c>
      <c r="B6" s="34" t="s">
        <v>25</v>
      </c>
      <c r="C6" s="21" t="s">
        <v>62</v>
      </c>
      <c r="D6" s="90">
        <v>1778</v>
      </c>
      <c r="E6" s="100">
        <v>1785</v>
      </c>
      <c r="F6" s="91">
        <v>0.99607843137254903</v>
      </c>
      <c r="G6" s="90">
        <v>1990</v>
      </c>
      <c r="H6" s="100">
        <v>1998</v>
      </c>
      <c r="I6" s="91">
        <v>0.99599599599599598</v>
      </c>
      <c r="J6" s="90">
        <v>2002</v>
      </c>
      <c r="K6" s="100">
        <v>2003</v>
      </c>
      <c r="L6" s="91">
        <v>0.99950074887668494</v>
      </c>
      <c r="M6" s="90">
        <v>2032</v>
      </c>
      <c r="N6" s="100">
        <v>2040</v>
      </c>
      <c r="O6" s="91">
        <v>0.99607843137254903</v>
      </c>
      <c r="P6" s="90">
        <v>1421</v>
      </c>
      <c r="Q6" s="222">
        <v>1429</v>
      </c>
      <c r="R6" s="91">
        <v>0.9944016794961511</v>
      </c>
      <c r="S6" s="90">
        <v>63</v>
      </c>
      <c r="T6" s="222">
        <v>66</v>
      </c>
      <c r="U6" s="91">
        <v>0.95454545454545459</v>
      </c>
    </row>
    <row r="7" spans="1:21" s="3" customFormat="1" x14ac:dyDescent="0.25">
      <c r="A7" s="33">
        <v>2.1</v>
      </c>
      <c r="B7" s="34" t="s">
        <v>25</v>
      </c>
      <c r="C7" s="21" t="s">
        <v>124</v>
      </c>
      <c r="D7" s="66">
        <v>1119</v>
      </c>
      <c r="E7" s="36">
        <v>1120</v>
      </c>
      <c r="F7" s="91">
        <v>0.99910714285714286</v>
      </c>
      <c r="G7" s="66">
        <v>1229</v>
      </c>
      <c r="H7" s="36">
        <v>1236</v>
      </c>
      <c r="I7" s="91">
        <v>0.99433656957928807</v>
      </c>
      <c r="J7" s="66">
        <v>1342</v>
      </c>
      <c r="K7" s="36">
        <v>1347</v>
      </c>
      <c r="L7" s="91">
        <v>0.99628804751299183</v>
      </c>
      <c r="M7" s="90">
        <v>1402</v>
      </c>
      <c r="N7" s="100">
        <v>1411</v>
      </c>
      <c r="O7" s="91">
        <v>0.9936215450035436</v>
      </c>
      <c r="P7" s="90">
        <v>1470</v>
      </c>
      <c r="Q7" s="222">
        <v>1486</v>
      </c>
      <c r="R7" s="91">
        <v>0.98923283983849264</v>
      </c>
      <c r="S7" s="90">
        <v>935</v>
      </c>
      <c r="T7" s="222">
        <v>937</v>
      </c>
      <c r="U7" s="91">
        <v>0.99786552828175024</v>
      </c>
    </row>
    <row r="8" spans="1:21" s="82" customFormat="1" x14ac:dyDescent="0.25">
      <c r="A8" s="33">
        <v>2.1</v>
      </c>
      <c r="B8" s="34" t="s">
        <v>25</v>
      </c>
      <c r="C8" s="21" t="s">
        <v>71</v>
      </c>
      <c r="D8" s="93">
        <v>2551</v>
      </c>
      <c r="E8" s="101">
        <v>2555</v>
      </c>
      <c r="F8" s="92">
        <v>0.99843444227005873</v>
      </c>
      <c r="G8" s="93">
        <v>2565</v>
      </c>
      <c r="H8" s="101">
        <v>2574</v>
      </c>
      <c r="I8" s="92">
        <v>0.99650349650349646</v>
      </c>
      <c r="J8" s="93">
        <v>2435</v>
      </c>
      <c r="K8" s="101">
        <v>2443</v>
      </c>
      <c r="L8" s="92">
        <v>0.99672533769954974</v>
      </c>
      <c r="M8" s="93">
        <v>2314</v>
      </c>
      <c r="N8" s="101">
        <v>2322</v>
      </c>
      <c r="O8" s="92">
        <v>0.9965546942291128</v>
      </c>
      <c r="P8" s="90">
        <v>2183</v>
      </c>
      <c r="Q8" s="222">
        <v>2206</v>
      </c>
      <c r="R8" s="91">
        <v>0.98957388939256574</v>
      </c>
      <c r="S8" s="90">
        <v>1561</v>
      </c>
      <c r="T8" s="222">
        <v>1567</v>
      </c>
      <c r="U8" s="91">
        <v>0.99617102744096997</v>
      </c>
    </row>
    <row r="9" spans="1:21" x14ac:dyDescent="0.25">
      <c r="A9" s="33">
        <v>1.1000000000000001</v>
      </c>
      <c r="B9" s="34" t="s">
        <v>25</v>
      </c>
      <c r="C9" s="21" t="s">
        <v>23</v>
      </c>
      <c r="D9" s="66" t="s">
        <v>1</v>
      </c>
      <c r="E9" s="36" t="s">
        <v>1</v>
      </c>
      <c r="F9" s="41" t="s">
        <v>1</v>
      </c>
      <c r="G9" s="66" t="s">
        <v>1</v>
      </c>
      <c r="H9" s="36" t="s">
        <v>1</v>
      </c>
      <c r="I9" s="41" t="s">
        <v>1</v>
      </c>
      <c r="J9" s="66" t="s">
        <v>1</v>
      </c>
      <c r="K9" s="36" t="s">
        <v>1</v>
      </c>
      <c r="L9" s="41" t="s">
        <v>1</v>
      </c>
      <c r="M9" s="89">
        <v>2500</v>
      </c>
      <c r="N9" s="235">
        <v>2507</v>
      </c>
      <c r="O9" s="88">
        <v>0.99720781810929393</v>
      </c>
      <c r="P9" s="89">
        <v>3529</v>
      </c>
      <c r="Q9" s="223">
        <v>3549</v>
      </c>
      <c r="R9" s="88">
        <v>0.99436460974922514</v>
      </c>
      <c r="S9" s="89">
        <v>2263</v>
      </c>
      <c r="T9" s="223">
        <v>2277</v>
      </c>
      <c r="U9" s="88">
        <v>0.9938515590689504</v>
      </c>
    </row>
    <row r="10" spans="1:21" ht="13.8" thickBot="1" x14ac:dyDescent="0.3">
      <c r="A10" s="33">
        <v>1.1000000000000001</v>
      </c>
      <c r="B10" s="34" t="s">
        <v>25</v>
      </c>
      <c r="C10" s="21" t="s">
        <v>24</v>
      </c>
      <c r="D10" s="93">
        <v>3013</v>
      </c>
      <c r="E10" s="101">
        <v>3023</v>
      </c>
      <c r="F10" s="92">
        <v>0.99669202778696664</v>
      </c>
      <c r="G10" s="93">
        <v>3423</v>
      </c>
      <c r="H10" s="101">
        <v>3436</v>
      </c>
      <c r="I10" s="92">
        <v>0.99621653084982542</v>
      </c>
      <c r="J10" s="93">
        <v>3716</v>
      </c>
      <c r="K10" s="101">
        <v>3722</v>
      </c>
      <c r="L10" s="92">
        <v>0.99838796346050507</v>
      </c>
      <c r="M10" s="93">
        <v>2674</v>
      </c>
      <c r="N10" s="101">
        <v>2693</v>
      </c>
      <c r="O10" s="92">
        <v>0.99294467137021913</v>
      </c>
      <c r="P10" s="224">
        <v>194</v>
      </c>
      <c r="Q10" s="225">
        <v>195</v>
      </c>
      <c r="R10" s="226">
        <v>0.99487179487179489</v>
      </c>
      <c r="S10" s="224">
        <v>52</v>
      </c>
      <c r="T10" s="225">
        <v>52</v>
      </c>
      <c r="U10" s="226">
        <v>1</v>
      </c>
    </row>
    <row r="11" spans="1:21" x14ac:dyDescent="0.25">
      <c r="A11" s="32">
        <v>1.2</v>
      </c>
      <c r="B11" s="18" t="s">
        <v>11</v>
      </c>
      <c r="C11" s="19" t="s">
        <v>7</v>
      </c>
      <c r="D11" s="63">
        <v>44156</v>
      </c>
      <c r="E11" s="64">
        <v>30704</v>
      </c>
      <c r="F11" s="67">
        <v>1.4381188118811901</v>
      </c>
      <c r="G11" s="63">
        <v>44652</v>
      </c>
      <c r="H11" s="64">
        <v>31219</v>
      </c>
      <c r="I11" s="67">
        <v>1.43028284057785</v>
      </c>
      <c r="J11" s="63">
        <v>46993</v>
      </c>
      <c r="K11" s="64">
        <v>32837</v>
      </c>
      <c r="L11" s="67">
        <v>1.4310990650790301</v>
      </c>
      <c r="M11" s="63">
        <v>47751</v>
      </c>
      <c r="N11" s="64">
        <v>34208</v>
      </c>
      <c r="O11" s="67">
        <v>1.3959015434985969</v>
      </c>
      <c r="P11" s="90">
        <v>44124</v>
      </c>
      <c r="Q11" s="222">
        <v>31370</v>
      </c>
      <c r="R11" s="67">
        <v>1.4065667835511635</v>
      </c>
      <c r="S11" s="90">
        <v>22503</v>
      </c>
      <c r="T11" s="222">
        <v>19755</v>
      </c>
      <c r="U11" s="67">
        <v>1.1391040242976462</v>
      </c>
    </row>
    <row r="12" spans="1:21" x14ac:dyDescent="0.25">
      <c r="A12" s="11">
        <v>1.2</v>
      </c>
      <c r="B12" s="12" t="s">
        <v>11</v>
      </c>
      <c r="C12" s="16" t="s">
        <v>130</v>
      </c>
      <c r="D12" s="65">
        <v>31252</v>
      </c>
      <c r="E12" s="95">
        <v>22221</v>
      </c>
      <c r="F12" s="227">
        <v>1.4064173529544124</v>
      </c>
      <c r="G12" s="65">
        <v>30920</v>
      </c>
      <c r="H12" s="38">
        <v>21975</v>
      </c>
      <c r="I12" s="227">
        <v>1.4070534698521047</v>
      </c>
      <c r="J12" s="65">
        <v>32998</v>
      </c>
      <c r="K12" s="38">
        <v>23322</v>
      </c>
      <c r="L12" s="227">
        <v>1.4148872309407428</v>
      </c>
      <c r="M12" s="65">
        <v>32635</v>
      </c>
      <c r="N12" s="38">
        <v>23235</v>
      </c>
      <c r="O12" s="227">
        <v>1.4045620830643426</v>
      </c>
      <c r="P12" s="90">
        <v>29916</v>
      </c>
      <c r="Q12" s="100">
        <v>21037</v>
      </c>
      <c r="R12" s="227">
        <v>1.4220658839188096</v>
      </c>
      <c r="S12" s="90">
        <v>15326</v>
      </c>
      <c r="T12" s="100">
        <v>13541</v>
      </c>
      <c r="U12" s="227">
        <v>1.1318218743076582</v>
      </c>
    </row>
    <row r="13" spans="1:21" s="3" customFormat="1" x14ac:dyDescent="0.25">
      <c r="A13" s="11">
        <v>1.2</v>
      </c>
      <c r="B13" s="12" t="s">
        <v>11</v>
      </c>
      <c r="C13" s="110" t="s">
        <v>61</v>
      </c>
      <c r="D13" s="66" t="s">
        <v>1</v>
      </c>
      <c r="E13" s="36" t="s">
        <v>1</v>
      </c>
      <c r="F13" s="41" t="s">
        <v>1</v>
      </c>
      <c r="G13" s="66" t="s">
        <v>1</v>
      </c>
      <c r="H13" s="36" t="s">
        <v>1</v>
      </c>
      <c r="I13" s="41" t="s">
        <v>1</v>
      </c>
      <c r="J13" s="66" t="s">
        <v>1</v>
      </c>
      <c r="K13" s="36" t="s">
        <v>1</v>
      </c>
      <c r="L13" s="41" t="s">
        <v>1</v>
      </c>
      <c r="M13" s="66" t="s">
        <v>1</v>
      </c>
      <c r="N13" s="36" t="s">
        <v>1</v>
      </c>
      <c r="O13" s="41" t="s">
        <v>1</v>
      </c>
      <c r="P13" s="89">
        <v>1915</v>
      </c>
      <c r="Q13" s="223">
        <v>1468</v>
      </c>
      <c r="R13" s="41">
        <v>1.3044959128065401</v>
      </c>
      <c r="S13" s="89">
        <v>1518</v>
      </c>
      <c r="T13" s="223">
        <v>1275</v>
      </c>
      <c r="U13" s="41">
        <v>1.1905882352941199</v>
      </c>
    </row>
    <row r="14" spans="1:21" s="3" customFormat="1" x14ac:dyDescent="0.25">
      <c r="A14" s="60">
        <v>1.2</v>
      </c>
      <c r="B14" s="12" t="s">
        <v>11</v>
      </c>
      <c r="C14" s="61" t="s">
        <v>62</v>
      </c>
      <c r="D14" s="66">
        <v>2873</v>
      </c>
      <c r="E14" s="36">
        <v>1785</v>
      </c>
      <c r="F14" s="41">
        <v>1.60952381</v>
      </c>
      <c r="G14" s="66">
        <v>3138</v>
      </c>
      <c r="H14" s="36">
        <v>1998</v>
      </c>
      <c r="I14" s="41">
        <v>1.5705705700000001</v>
      </c>
      <c r="J14" s="66">
        <v>3110</v>
      </c>
      <c r="K14" s="36">
        <v>2003</v>
      </c>
      <c r="L14" s="41">
        <v>1.55267099</v>
      </c>
      <c r="M14" s="66">
        <v>3002</v>
      </c>
      <c r="N14" s="36">
        <v>2040</v>
      </c>
      <c r="O14" s="41">
        <v>1.47156862745098</v>
      </c>
      <c r="P14" s="90">
        <v>1799</v>
      </c>
      <c r="Q14" s="222">
        <v>1429</v>
      </c>
      <c r="R14" s="41">
        <v>1.25892232330301</v>
      </c>
      <c r="S14" s="90">
        <v>66</v>
      </c>
      <c r="T14" s="222">
        <v>66</v>
      </c>
      <c r="U14" s="41">
        <v>1</v>
      </c>
    </row>
    <row r="15" spans="1:21" s="3" customFormat="1" x14ac:dyDescent="0.25">
      <c r="A15" s="33">
        <v>2.2000000000000002</v>
      </c>
      <c r="B15" s="34" t="s">
        <v>11</v>
      </c>
      <c r="C15" s="21" t="s">
        <v>124</v>
      </c>
      <c r="D15" s="66">
        <v>1633</v>
      </c>
      <c r="E15" s="36">
        <v>1120</v>
      </c>
      <c r="F15" s="41">
        <v>1.4580357142857101</v>
      </c>
      <c r="G15" s="66">
        <v>1699</v>
      </c>
      <c r="H15" s="36">
        <v>1236</v>
      </c>
      <c r="I15" s="41">
        <v>1.3745954692556599</v>
      </c>
      <c r="J15" s="66">
        <v>1905</v>
      </c>
      <c r="K15" s="36">
        <v>1347</v>
      </c>
      <c r="L15" s="41">
        <v>1.41425389755011</v>
      </c>
      <c r="M15" s="66">
        <v>2002</v>
      </c>
      <c r="N15" s="36">
        <v>1411</v>
      </c>
      <c r="O15" s="41">
        <v>1.4188518781006401</v>
      </c>
      <c r="P15" s="90">
        <v>1992</v>
      </c>
      <c r="Q15" s="222">
        <v>1486</v>
      </c>
      <c r="R15" s="41">
        <v>1.34051144</v>
      </c>
      <c r="S15" s="90">
        <v>1046</v>
      </c>
      <c r="T15" s="222">
        <v>937</v>
      </c>
      <c r="U15" s="41">
        <v>1.1163287099999999</v>
      </c>
    </row>
    <row r="16" spans="1:21" s="82" customFormat="1" x14ac:dyDescent="0.25">
      <c r="A16" s="33">
        <v>2.2000000000000002</v>
      </c>
      <c r="B16" s="34" t="s">
        <v>11</v>
      </c>
      <c r="C16" s="21" t="s">
        <v>71</v>
      </c>
      <c r="D16" s="66">
        <v>3845</v>
      </c>
      <c r="E16" s="36">
        <v>2555</v>
      </c>
      <c r="F16" s="41">
        <v>1.5048923679060666</v>
      </c>
      <c r="G16" s="66">
        <v>3795</v>
      </c>
      <c r="H16" s="36">
        <v>2574</v>
      </c>
      <c r="I16" s="41">
        <v>1.4743589743589745</v>
      </c>
      <c r="J16" s="66">
        <v>3557</v>
      </c>
      <c r="K16" s="36">
        <v>2443</v>
      </c>
      <c r="L16" s="41">
        <v>1.4559967253377</v>
      </c>
      <c r="M16" s="66">
        <v>3400</v>
      </c>
      <c r="N16" s="36">
        <v>2322</v>
      </c>
      <c r="O16" s="41">
        <v>1.4642549526270456</v>
      </c>
      <c r="P16" s="90">
        <v>3237</v>
      </c>
      <c r="Q16" s="222">
        <v>2206</v>
      </c>
      <c r="R16" s="41">
        <v>1.4673617400000001</v>
      </c>
      <c r="S16" s="90">
        <v>1819</v>
      </c>
      <c r="T16" s="222">
        <v>1607</v>
      </c>
      <c r="U16" s="41">
        <v>1.1319228400000001</v>
      </c>
    </row>
    <row r="17" spans="1:21" s="3" customFormat="1" x14ac:dyDescent="0.25">
      <c r="A17" s="11">
        <v>1.2</v>
      </c>
      <c r="B17" s="12" t="s">
        <v>11</v>
      </c>
      <c r="C17" s="16" t="s">
        <v>23</v>
      </c>
      <c r="D17" s="66" t="s">
        <v>1</v>
      </c>
      <c r="E17" s="36" t="s">
        <v>1</v>
      </c>
      <c r="F17" s="41" t="s">
        <v>1</v>
      </c>
      <c r="G17" s="66" t="s">
        <v>1</v>
      </c>
      <c r="H17" s="36" t="s">
        <v>1</v>
      </c>
      <c r="I17" s="41" t="s">
        <v>1</v>
      </c>
      <c r="J17" s="66" t="s">
        <v>1</v>
      </c>
      <c r="K17" s="36" t="s">
        <v>1</v>
      </c>
      <c r="L17" s="41" t="s">
        <v>1</v>
      </c>
      <c r="M17" s="66">
        <v>3277</v>
      </c>
      <c r="N17" s="36">
        <v>2507</v>
      </c>
      <c r="O17" s="41">
        <v>1.3071400079776601</v>
      </c>
      <c r="P17" s="89">
        <v>5065</v>
      </c>
      <c r="Q17" s="223">
        <v>3549</v>
      </c>
      <c r="R17" s="41">
        <v>1.4271625810087301</v>
      </c>
      <c r="S17" s="89">
        <v>2676</v>
      </c>
      <c r="T17" s="223">
        <v>2277</v>
      </c>
      <c r="U17" s="41">
        <v>1.1752305665349101</v>
      </c>
    </row>
    <row r="18" spans="1:21" ht="13.8" thickBot="1" x14ac:dyDescent="0.3">
      <c r="A18" s="33">
        <v>1.2</v>
      </c>
      <c r="B18" s="34" t="s">
        <v>11</v>
      </c>
      <c r="C18" s="21" t="s">
        <v>24</v>
      </c>
      <c r="D18" s="66">
        <v>4553</v>
      </c>
      <c r="E18" s="36">
        <v>3023</v>
      </c>
      <c r="F18" s="41">
        <v>1.50611974859411</v>
      </c>
      <c r="G18" s="66">
        <v>5100</v>
      </c>
      <c r="H18" s="36">
        <v>3436</v>
      </c>
      <c r="I18" s="41">
        <v>1.4842840512223501</v>
      </c>
      <c r="J18" s="66">
        <v>5423</v>
      </c>
      <c r="K18" s="36">
        <v>3722</v>
      </c>
      <c r="L18" s="41">
        <v>1.4570123589468</v>
      </c>
      <c r="M18" s="66">
        <v>3435</v>
      </c>
      <c r="N18" s="36">
        <v>2693</v>
      </c>
      <c r="O18" s="41">
        <v>1.2755291496472301</v>
      </c>
      <c r="P18" s="224">
        <v>200</v>
      </c>
      <c r="Q18" s="225">
        <v>195</v>
      </c>
      <c r="R18" s="228">
        <v>1.02564102564103</v>
      </c>
      <c r="S18" s="224">
        <v>52</v>
      </c>
      <c r="T18" s="225">
        <v>52</v>
      </c>
      <c r="U18" s="228">
        <v>1</v>
      </c>
    </row>
    <row r="19" spans="1:21" s="3" customFormat="1" x14ac:dyDescent="0.25">
      <c r="A19" s="32">
        <v>1.3</v>
      </c>
      <c r="B19" s="18" t="s">
        <v>12</v>
      </c>
      <c r="C19" s="31" t="s">
        <v>7</v>
      </c>
      <c r="D19" s="63">
        <v>4213015</v>
      </c>
      <c r="E19" s="64">
        <v>5733091</v>
      </c>
      <c r="F19" s="68">
        <v>0.73485925829539422</v>
      </c>
      <c r="G19" s="63">
        <v>4483218</v>
      </c>
      <c r="H19" s="64">
        <v>5819236</v>
      </c>
      <c r="I19" s="68">
        <v>0.77041350445316192</v>
      </c>
      <c r="J19" s="63">
        <v>4741631</v>
      </c>
      <c r="K19" s="64">
        <v>6062213</v>
      </c>
      <c r="L19" s="68">
        <v>0.78216172872843626</v>
      </c>
      <c r="M19" s="63">
        <v>4781524</v>
      </c>
      <c r="N19" s="64">
        <v>6049658</v>
      </c>
      <c r="O19" s="68">
        <v>0.79037922474295241</v>
      </c>
      <c r="P19" s="90">
        <v>4694328</v>
      </c>
      <c r="Q19" s="222">
        <v>5880374</v>
      </c>
      <c r="R19" s="229">
        <v>0.79830432554119857</v>
      </c>
      <c r="S19" s="90">
        <v>1163907</v>
      </c>
      <c r="T19" s="222">
        <v>1447839</v>
      </c>
      <c r="U19" s="229">
        <v>0.80389255987716868</v>
      </c>
    </row>
    <row r="20" spans="1:21" s="3" customFormat="1" x14ac:dyDescent="0.25">
      <c r="A20" s="11">
        <v>1.3</v>
      </c>
      <c r="B20" s="12" t="s">
        <v>12</v>
      </c>
      <c r="C20" s="16" t="s">
        <v>130</v>
      </c>
      <c r="D20" s="65">
        <v>3100891</v>
      </c>
      <c r="E20" s="65">
        <v>4114692</v>
      </c>
      <c r="F20" s="72">
        <v>0.75361436530364845</v>
      </c>
      <c r="G20" s="65">
        <v>3236476</v>
      </c>
      <c r="H20" s="38">
        <v>4085402</v>
      </c>
      <c r="I20" s="72">
        <v>0.79220502658000358</v>
      </c>
      <c r="J20" s="65">
        <v>3418044</v>
      </c>
      <c r="K20" s="38">
        <v>4269231</v>
      </c>
      <c r="L20" s="72">
        <v>0.80062287564200674</v>
      </c>
      <c r="M20" s="65">
        <v>3434485</v>
      </c>
      <c r="N20" s="38">
        <v>4232158</v>
      </c>
      <c r="O20" s="72">
        <v>0.81152097818654223</v>
      </c>
      <c r="P20" s="90">
        <v>3337649</v>
      </c>
      <c r="Q20" s="100">
        <v>4072629</v>
      </c>
      <c r="R20" s="91">
        <v>0.81953180611344667</v>
      </c>
      <c r="S20" s="90">
        <v>821710</v>
      </c>
      <c r="T20" s="100">
        <v>993811</v>
      </c>
      <c r="U20" s="91">
        <v>0.8268272337496767</v>
      </c>
    </row>
    <row r="21" spans="1:21" s="3" customFormat="1" x14ac:dyDescent="0.25">
      <c r="A21" s="11">
        <v>1.3</v>
      </c>
      <c r="B21" s="34" t="s">
        <v>12</v>
      </c>
      <c r="C21" s="21" t="s">
        <v>61</v>
      </c>
      <c r="D21" s="66" t="s">
        <v>1</v>
      </c>
      <c r="E21" s="36" t="s">
        <v>1</v>
      </c>
      <c r="F21" s="39" t="s">
        <v>1</v>
      </c>
      <c r="G21" s="66" t="s">
        <v>1</v>
      </c>
      <c r="H21" s="36" t="s">
        <v>1</v>
      </c>
      <c r="I21" s="39" t="s">
        <v>1</v>
      </c>
      <c r="J21" s="66" t="s">
        <v>1</v>
      </c>
      <c r="K21" s="36" t="s">
        <v>1</v>
      </c>
      <c r="L21" s="39" t="s">
        <v>1</v>
      </c>
      <c r="M21" s="66" t="s">
        <v>1</v>
      </c>
      <c r="N21" s="36" t="s">
        <v>1</v>
      </c>
      <c r="O21" s="39" t="s">
        <v>1</v>
      </c>
      <c r="P21" s="89">
        <v>137943</v>
      </c>
      <c r="Q21" s="223">
        <v>188750</v>
      </c>
      <c r="R21" s="88">
        <v>0.73082384105960296</v>
      </c>
      <c r="S21" s="89">
        <v>65453</v>
      </c>
      <c r="T21" s="223">
        <v>97037</v>
      </c>
      <c r="U21" s="88">
        <v>0.674515906303781</v>
      </c>
    </row>
    <row r="22" spans="1:21" s="3" customFormat="1" x14ac:dyDescent="0.25">
      <c r="A22" s="11">
        <v>1.3</v>
      </c>
      <c r="B22" s="34" t="s">
        <v>12</v>
      </c>
      <c r="C22" s="21" t="s">
        <v>62</v>
      </c>
      <c r="D22" s="66">
        <v>227116</v>
      </c>
      <c r="E22" s="36">
        <v>354971</v>
      </c>
      <c r="F22" s="39">
        <v>0.63981564691200099</v>
      </c>
      <c r="G22" s="66">
        <v>254376</v>
      </c>
      <c r="H22" s="36">
        <v>375914</v>
      </c>
      <c r="I22" s="39">
        <v>0.67668668897673401</v>
      </c>
      <c r="J22" s="66">
        <v>275233</v>
      </c>
      <c r="K22" s="36">
        <v>395671</v>
      </c>
      <c r="L22" s="39">
        <v>0.69561074731279304</v>
      </c>
      <c r="M22" s="66">
        <v>271699</v>
      </c>
      <c r="N22" s="36">
        <v>399631</v>
      </c>
      <c r="O22" s="39">
        <v>0.67987468439635601</v>
      </c>
      <c r="P22" s="90">
        <v>141369</v>
      </c>
      <c r="Q22" s="222">
        <v>211001</v>
      </c>
      <c r="R22" s="91">
        <v>0.66999208534556698</v>
      </c>
      <c r="S22" s="89" t="s">
        <v>1</v>
      </c>
      <c r="T22" s="223" t="s">
        <v>1</v>
      </c>
      <c r="U22" s="88" t="s">
        <v>1</v>
      </c>
    </row>
    <row r="23" spans="1:21" s="3" customFormat="1" x14ac:dyDescent="0.25">
      <c r="A23" s="11">
        <v>1.3</v>
      </c>
      <c r="B23" s="34" t="s">
        <v>12</v>
      </c>
      <c r="C23" s="21" t="s">
        <v>23</v>
      </c>
      <c r="D23" s="69" t="s">
        <v>1</v>
      </c>
      <c r="E23" s="36" t="s">
        <v>1</v>
      </c>
      <c r="F23" s="39" t="s">
        <v>1</v>
      </c>
      <c r="G23" s="69" t="s">
        <v>1</v>
      </c>
      <c r="H23" s="36" t="s">
        <v>1</v>
      </c>
      <c r="I23" s="39" t="s">
        <v>1</v>
      </c>
      <c r="J23" s="69" t="s">
        <v>1</v>
      </c>
      <c r="K23" s="36" t="s">
        <v>1</v>
      </c>
      <c r="L23" s="39" t="s">
        <v>1</v>
      </c>
      <c r="M23" s="66">
        <v>189644</v>
      </c>
      <c r="N23" s="36">
        <v>263183</v>
      </c>
      <c r="O23" s="39">
        <v>0.72057845681522004</v>
      </c>
      <c r="P23" s="90">
        <v>462182</v>
      </c>
      <c r="Q23" s="222">
        <v>638397</v>
      </c>
      <c r="R23" s="91">
        <v>0.72397270037296602</v>
      </c>
      <c r="S23" s="90">
        <v>120741</v>
      </c>
      <c r="T23" s="222">
        <v>164480</v>
      </c>
      <c r="U23" s="91">
        <v>0.73407709143968902</v>
      </c>
    </row>
    <row r="24" spans="1:21" s="3" customFormat="1" ht="13.8" thickBot="1" x14ac:dyDescent="0.3">
      <c r="A24" s="33">
        <v>1.3</v>
      </c>
      <c r="B24" s="34" t="s">
        <v>12</v>
      </c>
      <c r="C24" s="21" t="s">
        <v>24</v>
      </c>
      <c r="D24" s="66">
        <v>350375</v>
      </c>
      <c r="E24" s="36">
        <v>545522</v>
      </c>
      <c r="F24" s="39">
        <v>0.64227473869064899</v>
      </c>
      <c r="G24" s="66">
        <v>415238</v>
      </c>
      <c r="H24" s="36">
        <v>612500</v>
      </c>
      <c r="I24" s="39">
        <v>0.67793959183673502</v>
      </c>
      <c r="J24" s="66">
        <v>489560</v>
      </c>
      <c r="K24" s="36">
        <v>678980</v>
      </c>
      <c r="L24" s="39">
        <v>0.721022710536393</v>
      </c>
      <c r="M24" s="66">
        <v>305630</v>
      </c>
      <c r="N24" s="36">
        <v>421482</v>
      </c>
      <c r="O24" s="39">
        <v>0.72513179685016205</v>
      </c>
      <c r="P24" s="230">
        <v>25927</v>
      </c>
      <c r="Q24" s="231">
        <v>32216</v>
      </c>
      <c r="R24" s="232">
        <v>0.80478644151974199</v>
      </c>
      <c r="S24" s="230">
        <v>3529</v>
      </c>
      <c r="T24" s="231">
        <v>4257</v>
      </c>
      <c r="U24" s="232">
        <v>0.82898754991778201</v>
      </c>
    </row>
    <row r="25" spans="1:21" s="3" customFormat="1" ht="12.75" customHeight="1" x14ac:dyDescent="0.25">
      <c r="A25" s="32">
        <v>4</v>
      </c>
      <c r="B25" s="18" t="s">
        <v>85</v>
      </c>
      <c r="C25" s="112" t="s">
        <v>7</v>
      </c>
      <c r="D25" s="63">
        <v>9149</v>
      </c>
      <c r="E25" s="64">
        <v>14189</v>
      </c>
      <c r="F25" s="68">
        <v>0.64500000000000002</v>
      </c>
      <c r="G25" s="63">
        <v>9491</v>
      </c>
      <c r="H25" s="64">
        <v>14838</v>
      </c>
      <c r="I25" s="68">
        <v>0.64</v>
      </c>
      <c r="J25" s="63">
        <v>9550</v>
      </c>
      <c r="K25" s="64">
        <v>15000</v>
      </c>
      <c r="L25" s="68">
        <v>0.63700000000000001</v>
      </c>
      <c r="M25" s="63">
        <v>9424</v>
      </c>
      <c r="N25" s="64">
        <v>14900</v>
      </c>
      <c r="O25" s="68">
        <v>0.63200000000000001</v>
      </c>
      <c r="P25" s="63">
        <v>8977</v>
      </c>
      <c r="Q25" s="64">
        <v>14387</v>
      </c>
      <c r="R25" s="68">
        <v>0.624</v>
      </c>
      <c r="S25" s="63">
        <v>8770</v>
      </c>
      <c r="T25" s="64">
        <v>14336</v>
      </c>
      <c r="U25" s="68">
        <v>0.61199999999999999</v>
      </c>
    </row>
    <row r="26" spans="1:21" s="3" customFormat="1" ht="12.75" customHeight="1" x14ac:dyDescent="0.25">
      <c r="A26" s="11">
        <v>4</v>
      </c>
      <c r="B26" s="12" t="s">
        <v>85</v>
      </c>
      <c r="C26" s="62" t="s">
        <v>130</v>
      </c>
      <c r="D26" s="65">
        <v>6434</v>
      </c>
      <c r="E26" s="38">
        <v>10099</v>
      </c>
      <c r="F26" s="72">
        <v>0.63709278146351123</v>
      </c>
      <c r="G26" s="65">
        <v>6566</v>
      </c>
      <c r="H26" s="38">
        <v>10321</v>
      </c>
      <c r="I26" s="72">
        <v>0.63617866485805641</v>
      </c>
      <c r="J26" s="65">
        <v>6641</v>
      </c>
      <c r="K26" s="38">
        <v>10497</v>
      </c>
      <c r="L26" s="72">
        <v>0.63265694960464891</v>
      </c>
      <c r="M26" s="65">
        <v>6438</v>
      </c>
      <c r="N26" s="38">
        <v>10280</v>
      </c>
      <c r="O26" s="72">
        <v>0.62626459143968871</v>
      </c>
      <c r="P26" s="65">
        <v>5957</v>
      </c>
      <c r="Q26" s="38">
        <v>9817</v>
      </c>
      <c r="R26" s="72">
        <v>0.60680452276662933</v>
      </c>
      <c r="S26" s="65">
        <v>5806</v>
      </c>
      <c r="T26" s="38">
        <v>9750</v>
      </c>
      <c r="U26" s="72">
        <v>0.59548717948717944</v>
      </c>
    </row>
    <row r="27" spans="1:21" s="3" customFormat="1" ht="12.75" customHeight="1" x14ac:dyDescent="0.25">
      <c r="A27" s="11">
        <v>4</v>
      </c>
      <c r="B27" s="12" t="s">
        <v>85</v>
      </c>
      <c r="C27" s="113" t="s">
        <v>61</v>
      </c>
      <c r="D27" s="65" t="s">
        <v>1</v>
      </c>
      <c r="E27" s="38" t="s">
        <v>1</v>
      </c>
      <c r="F27" s="72" t="s">
        <v>1</v>
      </c>
      <c r="G27" s="65" t="s">
        <v>1</v>
      </c>
      <c r="H27" s="38" t="s">
        <v>1</v>
      </c>
      <c r="I27" s="72" t="s">
        <v>1</v>
      </c>
      <c r="J27" s="65" t="s">
        <v>1</v>
      </c>
      <c r="K27" s="38" t="s">
        <v>1</v>
      </c>
      <c r="L27" s="72" t="s">
        <v>1</v>
      </c>
      <c r="M27" s="65" t="s">
        <v>1</v>
      </c>
      <c r="N27" s="38" t="s">
        <v>1</v>
      </c>
      <c r="O27" s="72" t="s">
        <v>1</v>
      </c>
      <c r="P27" s="65">
        <v>401</v>
      </c>
      <c r="Q27" s="38">
        <v>917</v>
      </c>
      <c r="R27" s="72">
        <v>0.437</v>
      </c>
      <c r="S27" s="65">
        <v>392</v>
      </c>
      <c r="T27" s="38">
        <v>965</v>
      </c>
      <c r="U27" s="72">
        <v>0.40600000000000003</v>
      </c>
    </row>
    <row r="28" spans="1:21" s="3" customFormat="1" ht="12.75" customHeight="1" x14ac:dyDescent="0.25">
      <c r="A28" s="11">
        <v>4</v>
      </c>
      <c r="B28" s="12" t="s">
        <v>85</v>
      </c>
      <c r="C28" s="113" t="s">
        <v>62</v>
      </c>
      <c r="D28" s="65">
        <v>430</v>
      </c>
      <c r="E28" s="38">
        <v>801</v>
      </c>
      <c r="F28" s="72">
        <v>0.53700000000000003</v>
      </c>
      <c r="G28" s="65">
        <v>484</v>
      </c>
      <c r="H28" s="38">
        <v>1013</v>
      </c>
      <c r="I28" s="72">
        <v>0.47799999999999998</v>
      </c>
      <c r="J28" s="65">
        <v>419</v>
      </c>
      <c r="K28" s="38">
        <v>920</v>
      </c>
      <c r="L28" s="72">
        <v>0.45500000000000002</v>
      </c>
      <c r="M28" s="65">
        <v>441</v>
      </c>
      <c r="N28" s="38">
        <v>1007</v>
      </c>
      <c r="O28" s="72">
        <v>0.438</v>
      </c>
      <c r="P28" s="65">
        <v>0</v>
      </c>
      <c r="Q28" s="38">
        <v>58</v>
      </c>
      <c r="R28" s="72">
        <v>0</v>
      </c>
      <c r="S28" s="65">
        <v>3</v>
      </c>
      <c r="T28" s="38">
        <v>42</v>
      </c>
      <c r="U28" s="72">
        <v>7.0999999999999994E-2</v>
      </c>
    </row>
    <row r="29" spans="1:21" s="3" customFormat="1" ht="12.75" customHeight="1" x14ac:dyDescent="0.25">
      <c r="A29" s="11">
        <v>4</v>
      </c>
      <c r="B29" s="12" t="s">
        <v>85</v>
      </c>
      <c r="C29" s="113" t="s">
        <v>124</v>
      </c>
      <c r="D29" s="65">
        <v>249</v>
      </c>
      <c r="E29" s="38">
        <v>587</v>
      </c>
      <c r="F29" s="72">
        <v>0.42399999999999999</v>
      </c>
      <c r="G29" s="65">
        <v>272</v>
      </c>
      <c r="H29" s="38">
        <v>559</v>
      </c>
      <c r="I29" s="72">
        <v>0.48699999999999999</v>
      </c>
      <c r="J29" s="65">
        <v>290</v>
      </c>
      <c r="K29" s="38">
        <v>638</v>
      </c>
      <c r="L29" s="72">
        <v>0.45500000000000002</v>
      </c>
      <c r="M29" s="65">
        <v>328</v>
      </c>
      <c r="N29" s="38">
        <v>720</v>
      </c>
      <c r="O29" s="72">
        <v>0.45600000000000002</v>
      </c>
      <c r="P29" s="65">
        <v>322</v>
      </c>
      <c r="Q29" s="38">
        <v>712</v>
      </c>
      <c r="R29" s="72">
        <v>0.45200000000000001</v>
      </c>
      <c r="S29" s="65">
        <v>315</v>
      </c>
      <c r="T29" s="38">
        <v>712</v>
      </c>
      <c r="U29" s="72">
        <v>0.442</v>
      </c>
    </row>
    <row r="30" spans="1:21" s="82" customFormat="1" ht="12.75" customHeight="1" x14ac:dyDescent="0.25">
      <c r="A30" s="11">
        <v>4</v>
      </c>
      <c r="B30" s="12" t="s">
        <v>85</v>
      </c>
      <c r="C30" s="113" t="s">
        <v>71</v>
      </c>
      <c r="D30" s="65">
        <v>944</v>
      </c>
      <c r="E30" s="38">
        <v>1286</v>
      </c>
      <c r="F30" s="72">
        <v>0.73399999999999999</v>
      </c>
      <c r="G30" s="65">
        <v>908</v>
      </c>
      <c r="H30" s="38">
        <v>1245</v>
      </c>
      <c r="I30" s="72">
        <v>0.72899999999999998</v>
      </c>
      <c r="J30" s="65">
        <v>873</v>
      </c>
      <c r="K30" s="38">
        <v>1189</v>
      </c>
      <c r="L30" s="72">
        <v>0.73399999999999999</v>
      </c>
      <c r="M30" s="65">
        <v>875</v>
      </c>
      <c r="N30" s="38">
        <v>1196</v>
      </c>
      <c r="O30" s="72">
        <v>0.73199999999999998</v>
      </c>
      <c r="P30" s="65">
        <v>968</v>
      </c>
      <c r="Q30" s="38">
        <v>1249</v>
      </c>
      <c r="R30" s="72">
        <v>0.77500000000000002</v>
      </c>
      <c r="S30" s="65">
        <v>942</v>
      </c>
      <c r="T30" s="38">
        <v>1231</v>
      </c>
      <c r="U30" s="72">
        <v>0.76500000000000001</v>
      </c>
    </row>
    <row r="31" spans="1:21" s="3" customFormat="1" ht="12.75" customHeight="1" x14ac:dyDescent="0.25">
      <c r="A31" s="11">
        <v>4</v>
      </c>
      <c r="B31" s="12" t="s">
        <v>85</v>
      </c>
      <c r="C31" s="113" t="s">
        <v>23</v>
      </c>
      <c r="D31" s="65" t="s">
        <v>1</v>
      </c>
      <c r="E31" s="38" t="s">
        <v>1</v>
      </c>
      <c r="F31" s="72" t="s">
        <v>1</v>
      </c>
      <c r="G31" s="65" t="s">
        <v>1</v>
      </c>
      <c r="H31" s="38" t="s">
        <v>1</v>
      </c>
      <c r="I31" s="72" t="s">
        <v>1</v>
      </c>
      <c r="J31" s="65" t="s">
        <v>1</v>
      </c>
      <c r="K31" s="38" t="s">
        <v>1</v>
      </c>
      <c r="L31" s="72" t="s">
        <v>1</v>
      </c>
      <c r="M31" s="65">
        <v>1301</v>
      </c>
      <c r="N31" s="38">
        <v>1574</v>
      </c>
      <c r="O31" s="72">
        <v>0.82699999999999996</v>
      </c>
      <c r="P31" s="65">
        <v>1312</v>
      </c>
      <c r="Q31" s="38">
        <v>1578</v>
      </c>
      <c r="R31" s="72">
        <v>0.83099999999999996</v>
      </c>
      <c r="S31" s="65">
        <v>1300</v>
      </c>
      <c r="T31" s="38">
        <v>1587</v>
      </c>
      <c r="U31" s="72">
        <v>0.81899999999999995</v>
      </c>
    </row>
    <row r="32" spans="1:21" s="3" customFormat="1" ht="12.75" customHeight="1" thickBot="1" x14ac:dyDescent="0.3">
      <c r="A32" s="14">
        <v>4</v>
      </c>
      <c r="B32" s="34" t="s">
        <v>85</v>
      </c>
      <c r="C32" s="114" t="s">
        <v>24</v>
      </c>
      <c r="D32" s="76">
        <v>1092</v>
      </c>
      <c r="E32" s="77">
        <v>1416</v>
      </c>
      <c r="F32" s="40">
        <v>0.77100000000000002</v>
      </c>
      <c r="G32" s="76">
        <v>1261</v>
      </c>
      <c r="H32" s="77">
        <v>1700</v>
      </c>
      <c r="I32" s="40">
        <v>0.74199999999999999</v>
      </c>
      <c r="J32" s="76">
        <v>1327</v>
      </c>
      <c r="K32" s="77">
        <v>1756</v>
      </c>
      <c r="L32" s="40">
        <v>0.75600000000000001</v>
      </c>
      <c r="M32" s="76">
        <v>41</v>
      </c>
      <c r="N32" s="77">
        <v>123</v>
      </c>
      <c r="O32" s="40">
        <v>0.33300000000000002</v>
      </c>
      <c r="P32" s="76">
        <v>17</v>
      </c>
      <c r="Q32" s="77">
        <v>56</v>
      </c>
      <c r="R32" s="40">
        <v>0.30399999999999999</v>
      </c>
      <c r="S32" s="76">
        <v>12</v>
      </c>
      <c r="T32" s="77">
        <v>49</v>
      </c>
      <c r="U32" s="40">
        <v>0.245</v>
      </c>
    </row>
    <row r="33" spans="1:22" x14ac:dyDescent="0.25">
      <c r="A33" s="13">
        <v>1.5</v>
      </c>
      <c r="B33" s="18" t="s">
        <v>3</v>
      </c>
      <c r="C33" s="19" t="s">
        <v>7</v>
      </c>
      <c r="D33" s="73">
        <v>2152</v>
      </c>
      <c r="E33" s="74">
        <v>3484</v>
      </c>
      <c r="F33" s="75">
        <v>0.61768082663605051</v>
      </c>
      <c r="G33" s="73">
        <v>2268</v>
      </c>
      <c r="H33" s="74">
        <v>3672</v>
      </c>
      <c r="I33" s="75">
        <v>0.61764705882352944</v>
      </c>
      <c r="J33" s="73">
        <v>2331</v>
      </c>
      <c r="K33" s="74">
        <v>3702</v>
      </c>
      <c r="L33" s="75">
        <v>0.62965964343598058</v>
      </c>
      <c r="M33" s="73">
        <v>2323</v>
      </c>
      <c r="N33" s="74">
        <v>3562</v>
      </c>
      <c r="O33" s="75">
        <v>0.65216170690623243</v>
      </c>
      <c r="P33" s="73">
        <v>2220</v>
      </c>
      <c r="Q33" s="74">
        <v>3404</v>
      </c>
      <c r="R33" s="75">
        <v>0.65217391304347827</v>
      </c>
      <c r="S33" s="73">
        <v>2195</v>
      </c>
      <c r="T33" s="74">
        <v>3394</v>
      </c>
      <c r="U33" s="75">
        <v>0.64672952268709483</v>
      </c>
    </row>
    <row r="34" spans="1:22" x14ac:dyDescent="0.25">
      <c r="A34" s="33">
        <v>1.5</v>
      </c>
      <c r="B34" s="34" t="s">
        <v>3</v>
      </c>
      <c r="C34" s="10" t="s">
        <v>130</v>
      </c>
      <c r="D34" s="65">
        <v>1529</v>
      </c>
      <c r="E34" s="38">
        <v>2503</v>
      </c>
      <c r="F34" s="72">
        <v>0.61086695964842186</v>
      </c>
      <c r="G34" s="65">
        <v>1588</v>
      </c>
      <c r="H34" s="38">
        <v>2577</v>
      </c>
      <c r="I34" s="72">
        <v>0.61622041133100502</v>
      </c>
      <c r="J34" s="65">
        <v>1630</v>
      </c>
      <c r="K34" s="38">
        <v>2619</v>
      </c>
      <c r="L34" s="72">
        <v>0.62237495227185946</v>
      </c>
      <c r="M34" s="65">
        <v>1610</v>
      </c>
      <c r="N34" s="95">
        <v>2474</v>
      </c>
      <c r="O34" s="75">
        <v>0.650767987065481</v>
      </c>
      <c r="P34" s="65">
        <v>1531</v>
      </c>
      <c r="Q34" s="95">
        <v>2330</v>
      </c>
      <c r="R34" s="72">
        <v>0.65708154506437766</v>
      </c>
      <c r="S34" s="65">
        <v>1517</v>
      </c>
      <c r="T34" s="95">
        <v>2322</v>
      </c>
      <c r="U34" s="72">
        <v>0.65331610680447894</v>
      </c>
    </row>
    <row r="35" spans="1:22" s="3" customFormat="1" x14ac:dyDescent="0.25">
      <c r="A35" s="33">
        <v>1.5</v>
      </c>
      <c r="B35" s="34" t="s">
        <v>3</v>
      </c>
      <c r="C35" s="21" t="s">
        <v>61</v>
      </c>
      <c r="D35" s="66" t="s">
        <v>1</v>
      </c>
      <c r="E35" s="36" t="s">
        <v>1</v>
      </c>
      <c r="F35" s="39" t="s">
        <v>1</v>
      </c>
      <c r="G35" s="66" t="s">
        <v>1</v>
      </c>
      <c r="H35" s="36" t="s">
        <v>1</v>
      </c>
      <c r="I35" s="39" t="s">
        <v>1</v>
      </c>
      <c r="J35" s="66" t="s">
        <v>1</v>
      </c>
      <c r="K35" s="36" t="s">
        <v>1</v>
      </c>
      <c r="L35" s="39" t="s">
        <v>1</v>
      </c>
      <c r="M35" s="66" t="s">
        <v>1</v>
      </c>
      <c r="N35" s="36" t="s">
        <v>1</v>
      </c>
      <c r="O35" s="39" t="s">
        <v>1</v>
      </c>
      <c r="P35" s="66">
        <v>140</v>
      </c>
      <c r="Q35" s="36">
        <v>228</v>
      </c>
      <c r="R35" s="39">
        <v>0.61403508771929827</v>
      </c>
      <c r="S35" s="66">
        <v>125</v>
      </c>
      <c r="T35" s="36">
        <v>224</v>
      </c>
      <c r="U35" s="39">
        <v>0.5580357142857143</v>
      </c>
    </row>
    <row r="36" spans="1:22" s="3" customFormat="1" x14ac:dyDescent="0.25">
      <c r="A36" s="11">
        <v>1.5</v>
      </c>
      <c r="B36" s="12" t="s">
        <v>3</v>
      </c>
      <c r="C36" s="9" t="s">
        <v>62</v>
      </c>
      <c r="D36" s="66">
        <v>141</v>
      </c>
      <c r="E36" s="36">
        <v>203</v>
      </c>
      <c r="F36" s="39">
        <v>0.69458128078817738</v>
      </c>
      <c r="G36" s="66">
        <v>145</v>
      </c>
      <c r="H36" s="36">
        <v>258</v>
      </c>
      <c r="I36" s="39">
        <v>0.56201550387596899</v>
      </c>
      <c r="J36" s="66">
        <v>138</v>
      </c>
      <c r="K36" s="36">
        <v>232</v>
      </c>
      <c r="L36" s="39">
        <v>0.59482758620689657</v>
      </c>
      <c r="M36" s="66">
        <v>151</v>
      </c>
      <c r="N36" s="36">
        <v>240</v>
      </c>
      <c r="O36" s="72">
        <v>0.62916666666666665</v>
      </c>
      <c r="P36" s="66">
        <v>10</v>
      </c>
      <c r="Q36" s="36">
        <v>11</v>
      </c>
      <c r="R36" s="39">
        <v>0.90909090909090906</v>
      </c>
      <c r="S36" s="66">
        <v>8</v>
      </c>
      <c r="T36" s="36">
        <v>8</v>
      </c>
      <c r="U36" s="39">
        <v>1</v>
      </c>
    </row>
    <row r="37" spans="1:22" s="3" customFormat="1" x14ac:dyDescent="0.25">
      <c r="A37" s="33">
        <v>2.5</v>
      </c>
      <c r="B37" s="34" t="s">
        <v>3</v>
      </c>
      <c r="C37" s="21" t="s">
        <v>124</v>
      </c>
      <c r="D37" s="66">
        <v>86</v>
      </c>
      <c r="E37" s="36">
        <v>141</v>
      </c>
      <c r="F37" s="39">
        <v>0.60992907801418395</v>
      </c>
      <c r="G37" s="66">
        <v>95</v>
      </c>
      <c r="H37" s="36">
        <v>149</v>
      </c>
      <c r="I37" s="39">
        <v>0.63758389261744997</v>
      </c>
      <c r="J37" s="66">
        <v>115</v>
      </c>
      <c r="K37" s="36">
        <v>163</v>
      </c>
      <c r="L37" s="39">
        <v>0.70552147239263796</v>
      </c>
      <c r="M37" s="66">
        <v>112</v>
      </c>
      <c r="N37" s="36">
        <v>178</v>
      </c>
      <c r="O37" s="75">
        <v>0.62921348314606695</v>
      </c>
      <c r="P37" s="66">
        <v>106</v>
      </c>
      <c r="Q37" s="36">
        <v>170</v>
      </c>
      <c r="R37" s="39">
        <v>0.623529411764706</v>
      </c>
      <c r="S37" s="66">
        <v>99</v>
      </c>
      <c r="T37" s="36">
        <v>164</v>
      </c>
      <c r="U37" s="39">
        <v>0.60365853700000005</v>
      </c>
    </row>
    <row r="38" spans="1:22" s="109" customFormat="1" x14ac:dyDescent="0.25">
      <c r="A38" s="33">
        <v>2.5</v>
      </c>
      <c r="B38" s="34" t="s">
        <v>3</v>
      </c>
      <c r="C38" s="21" t="s">
        <v>71</v>
      </c>
      <c r="D38" s="66">
        <v>186</v>
      </c>
      <c r="E38" s="36">
        <v>306</v>
      </c>
      <c r="F38" s="39">
        <v>0.60784313725490202</v>
      </c>
      <c r="G38" s="66">
        <v>193</v>
      </c>
      <c r="H38" s="36">
        <v>297</v>
      </c>
      <c r="I38" s="39">
        <v>0.64983164983164998</v>
      </c>
      <c r="J38" s="66">
        <v>183</v>
      </c>
      <c r="K38" s="36">
        <v>281</v>
      </c>
      <c r="L38" s="39">
        <v>0.65124555160142295</v>
      </c>
      <c r="M38" s="66">
        <v>186</v>
      </c>
      <c r="N38" s="36">
        <v>279</v>
      </c>
      <c r="O38" s="75">
        <v>0.66666666666666696</v>
      </c>
      <c r="P38" s="66">
        <v>191</v>
      </c>
      <c r="Q38" s="36">
        <v>284</v>
      </c>
      <c r="R38" s="39">
        <v>0.67253521126760596</v>
      </c>
      <c r="S38" s="66">
        <v>185</v>
      </c>
      <c r="T38" s="36">
        <v>279</v>
      </c>
      <c r="U38" s="39">
        <v>0.66308243700000002</v>
      </c>
    </row>
    <row r="39" spans="1:22" s="3" customFormat="1" x14ac:dyDescent="0.25">
      <c r="A39" s="11">
        <v>1.5</v>
      </c>
      <c r="B39" s="12" t="s">
        <v>3</v>
      </c>
      <c r="C39" s="9" t="s">
        <v>23</v>
      </c>
      <c r="D39" s="66" t="s">
        <v>1</v>
      </c>
      <c r="E39" s="36" t="s">
        <v>1</v>
      </c>
      <c r="F39" s="39" t="s">
        <v>1</v>
      </c>
      <c r="G39" s="66" t="s">
        <v>1</v>
      </c>
      <c r="H39" s="36" t="s">
        <v>1</v>
      </c>
      <c r="I39" s="39" t="s">
        <v>1</v>
      </c>
      <c r="J39" s="66" t="s">
        <v>1</v>
      </c>
      <c r="K39" s="36" t="s">
        <v>1</v>
      </c>
      <c r="L39" s="39" t="s">
        <v>1</v>
      </c>
      <c r="M39" s="66">
        <v>243</v>
      </c>
      <c r="N39" s="36">
        <v>368</v>
      </c>
      <c r="O39" s="75">
        <v>0.66032608695652173</v>
      </c>
      <c r="P39" s="66">
        <v>232</v>
      </c>
      <c r="Q39" s="36">
        <v>371</v>
      </c>
      <c r="R39" s="39">
        <v>0.6253369272237197</v>
      </c>
      <c r="S39" s="66">
        <v>251</v>
      </c>
      <c r="T39" s="36">
        <v>387</v>
      </c>
      <c r="U39" s="39">
        <v>0.64857881136950901</v>
      </c>
    </row>
    <row r="40" spans="1:22" ht="13.8" thickBot="1" x14ac:dyDescent="0.3">
      <c r="A40" s="33">
        <v>1.5</v>
      </c>
      <c r="B40" s="34" t="s">
        <v>3</v>
      </c>
      <c r="C40" s="21" t="s">
        <v>24</v>
      </c>
      <c r="D40" s="66">
        <v>210</v>
      </c>
      <c r="E40" s="36">
        <v>331</v>
      </c>
      <c r="F40" s="39">
        <v>0.6344410876132931</v>
      </c>
      <c r="G40" s="66">
        <v>247</v>
      </c>
      <c r="H40" s="36">
        <v>391</v>
      </c>
      <c r="I40" s="39">
        <v>0.63171355498721227</v>
      </c>
      <c r="J40" s="66">
        <v>265</v>
      </c>
      <c r="K40" s="36">
        <v>407</v>
      </c>
      <c r="L40" s="39">
        <v>0.65110565110565111</v>
      </c>
      <c r="M40" s="66">
        <v>21</v>
      </c>
      <c r="N40" s="36">
        <v>23</v>
      </c>
      <c r="O40" s="75">
        <v>0.91304347826086951</v>
      </c>
      <c r="P40" s="66">
        <v>10</v>
      </c>
      <c r="Q40" s="36">
        <v>10</v>
      </c>
      <c r="R40" s="39">
        <v>1</v>
      </c>
      <c r="S40" s="66">
        <v>10</v>
      </c>
      <c r="T40" s="36">
        <v>10</v>
      </c>
      <c r="U40" s="39">
        <v>1</v>
      </c>
    </row>
    <row r="41" spans="1:22" x14ac:dyDescent="0.25">
      <c r="A41" s="32">
        <v>1.7</v>
      </c>
      <c r="B41" s="85" t="s">
        <v>32</v>
      </c>
      <c r="C41" s="19" t="s">
        <v>7</v>
      </c>
      <c r="D41" s="102">
        <v>556</v>
      </c>
      <c r="E41" s="103">
        <v>686</v>
      </c>
      <c r="F41" s="68">
        <v>0.81049562682215748</v>
      </c>
      <c r="G41" s="94">
        <v>513</v>
      </c>
      <c r="H41" s="64">
        <v>592</v>
      </c>
      <c r="I41" s="68">
        <v>0.86655405405405395</v>
      </c>
      <c r="J41" s="63">
        <v>557</v>
      </c>
      <c r="K41" s="64">
        <v>640</v>
      </c>
      <c r="L41" s="68">
        <v>0.87031250000000004</v>
      </c>
      <c r="M41" s="63">
        <v>553</v>
      </c>
      <c r="N41" s="64">
        <v>598</v>
      </c>
      <c r="O41" s="68">
        <v>0.92500000000000004</v>
      </c>
      <c r="P41" s="63">
        <v>618</v>
      </c>
      <c r="Q41" s="64">
        <v>650</v>
      </c>
      <c r="R41" s="68">
        <v>0.95076923076923081</v>
      </c>
      <c r="S41" s="63">
        <v>145</v>
      </c>
      <c r="T41" s="64">
        <v>153</v>
      </c>
      <c r="U41" s="68">
        <v>0.94771241830065356</v>
      </c>
    </row>
    <row r="42" spans="1:22" s="3" customFormat="1" x14ac:dyDescent="0.25">
      <c r="A42" s="13">
        <v>1.7</v>
      </c>
      <c r="B42" s="86" t="s">
        <v>32</v>
      </c>
      <c r="C42" s="17" t="s">
        <v>130</v>
      </c>
      <c r="D42" s="65">
        <v>398</v>
      </c>
      <c r="E42" s="95">
        <v>492</v>
      </c>
      <c r="F42" s="72">
        <v>0.80894308943089432</v>
      </c>
      <c r="G42" s="65">
        <v>340</v>
      </c>
      <c r="H42" s="38">
        <v>400</v>
      </c>
      <c r="I42" s="72">
        <v>0.85</v>
      </c>
      <c r="J42" s="65">
        <v>394</v>
      </c>
      <c r="K42" s="38">
        <v>448</v>
      </c>
      <c r="L42" s="72">
        <v>0.8794642857142857</v>
      </c>
      <c r="M42" s="65">
        <v>401</v>
      </c>
      <c r="N42" s="38">
        <v>435</v>
      </c>
      <c r="O42" s="72">
        <v>0.92183908045977014</v>
      </c>
      <c r="P42" s="256">
        <v>410</v>
      </c>
      <c r="Q42" s="38">
        <v>430</v>
      </c>
      <c r="R42" s="72">
        <v>0.95348837209302328</v>
      </c>
      <c r="S42" s="65">
        <v>95</v>
      </c>
      <c r="T42" s="95">
        <v>101</v>
      </c>
      <c r="U42" s="72">
        <v>0.94059405940594054</v>
      </c>
    </row>
    <row r="43" spans="1:22" s="3" customFormat="1" x14ac:dyDescent="0.25">
      <c r="A43" s="13">
        <v>1.7</v>
      </c>
      <c r="B43" s="86" t="s">
        <v>32</v>
      </c>
      <c r="C43" s="17" t="s">
        <v>61</v>
      </c>
      <c r="D43" s="104" t="s">
        <v>1</v>
      </c>
      <c r="E43" s="105" t="s">
        <v>1</v>
      </c>
      <c r="F43" s="106" t="s">
        <v>1</v>
      </c>
      <c r="G43" s="95" t="s">
        <v>1</v>
      </c>
      <c r="H43" s="38" t="s">
        <v>1</v>
      </c>
      <c r="I43" s="72" t="s">
        <v>1</v>
      </c>
      <c r="J43" s="65" t="s">
        <v>1</v>
      </c>
      <c r="K43" s="38" t="s">
        <v>1</v>
      </c>
      <c r="L43" s="72" t="s">
        <v>1</v>
      </c>
      <c r="M43" s="66" t="s">
        <v>1</v>
      </c>
      <c r="N43" s="36" t="s">
        <v>1</v>
      </c>
      <c r="O43" s="39" t="s">
        <v>1</v>
      </c>
      <c r="P43" s="65">
        <v>12</v>
      </c>
      <c r="Q43" s="38">
        <v>12</v>
      </c>
      <c r="R43" s="72">
        <v>1</v>
      </c>
      <c r="S43" s="65">
        <v>13</v>
      </c>
      <c r="T43" s="38">
        <v>14</v>
      </c>
      <c r="U43" s="72">
        <v>0.92857142857142905</v>
      </c>
    </row>
    <row r="44" spans="1:22" s="3" customFormat="1" x14ac:dyDescent="0.25">
      <c r="A44" s="13">
        <v>1.7</v>
      </c>
      <c r="B44" s="86" t="s">
        <v>32</v>
      </c>
      <c r="C44" s="17" t="s">
        <v>62</v>
      </c>
      <c r="D44" s="104">
        <v>33</v>
      </c>
      <c r="E44" s="105">
        <v>40</v>
      </c>
      <c r="F44" s="72">
        <v>0.82499999999999996</v>
      </c>
      <c r="G44" s="96">
        <v>31</v>
      </c>
      <c r="H44" s="36">
        <v>33</v>
      </c>
      <c r="I44" s="39">
        <v>0.93939393939393945</v>
      </c>
      <c r="J44" s="66">
        <v>30</v>
      </c>
      <c r="K44" s="36">
        <v>33</v>
      </c>
      <c r="L44" s="39">
        <v>0.90909090909090906</v>
      </c>
      <c r="M44" s="66">
        <v>29</v>
      </c>
      <c r="N44" s="36">
        <v>31</v>
      </c>
      <c r="O44" s="39">
        <v>0.93500000000000005</v>
      </c>
      <c r="P44" s="66">
        <v>26</v>
      </c>
      <c r="Q44" s="36">
        <v>26</v>
      </c>
      <c r="R44" s="39">
        <v>1</v>
      </c>
      <c r="S44" s="66">
        <v>0</v>
      </c>
      <c r="T44" s="36">
        <v>0</v>
      </c>
      <c r="U44" s="39" t="s">
        <v>1</v>
      </c>
    </row>
    <row r="45" spans="1:22" x14ac:dyDescent="0.25">
      <c r="A45" s="13">
        <v>1.7</v>
      </c>
      <c r="B45" s="86" t="s">
        <v>32</v>
      </c>
      <c r="C45" s="16" t="s">
        <v>23</v>
      </c>
      <c r="D45" s="104" t="s">
        <v>1</v>
      </c>
      <c r="E45" s="105" t="s">
        <v>1</v>
      </c>
      <c r="F45" s="106" t="s">
        <v>1</v>
      </c>
      <c r="G45" s="96" t="s">
        <v>1</v>
      </c>
      <c r="H45" s="36" t="s">
        <v>1</v>
      </c>
      <c r="I45" s="39" t="s">
        <v>1</v>
      </c>
      <c r="J45" s="66" t="s">
        <v>1</v>
      </c>
      <c r="K45" s="36" t="s">
        <v>1</v>
      </c>
      <c r="L45" s="39" t="s">
        <v>1</v>
      </c>
      <c r="M45" s="66">
        <v>28</v>
      </c>
      <c r="N45" s="36">
        <v>28</v>
      </c>
      <c r="O45" s="39">
        <v>1</v>
      </c>
      <c r="P45" s="66">
        <v>84</v>
      </c>
      <c r="Q45" s="36">
        <v>88</v>
      </c>
      <c r="R45" s="39">
        <v>0.95454545454545503</v>
      </c>
      <c r="S45" s="66">
        <v>23</v>
      </c>
      <c r="T45" s="36">
        <v>24</v>
      </c>
      <c r="U45" s="39">
        <v>0.95833333333333304</v>
      </c>
    </row>
    <row r="46" spans="1:22" ht="13.8" thickBot="1" x14ac:dyDescent="0.3">
      <c r="A46" s="14">
        <v>1.7</v>
      </c>
      <c r="B46" s="87" t="s">
        <v>32</v>
      </c>
      <c r="C46" s="20" t="s">
        <v>24</v>
      </c>
      <c r="D46" s="107">
        <v>57</v>
      </c>
      <c r="E46" s="108">
        <v>69</v>
      </c>
      <c r="F46" s="40">
        <v>0.82608695652173914</v>
      </c>
      <c r="G46" s="97">
        <v>56</v>
      </c>
      <c r="H46" s="77">
        <v>65</v>
      </c>
      <c r="I46" s="40">
        <v>0.86153846153846203</v>
      </c>
      <c r="J46" s="76">
        <v>64</v>
      </c>
      <c r="K46" s="77">
        <v>71</v>
      </c>
      <c r="L46" s="40">
        <v>0.90140845070422504</v>
      </c>
      <c r="M46" s="76">
        <v>25</v>
      </c>
      <c r="N46" s="77">
        <v>30</v>
      </c>
      <c r="O46" s="40">
        <v>0.83333333333333337</v>
      </c>
      <c r="P46" s="76">
        <v>5</v>
      </c>
      <c r="Q46" s="77">
        <v>7</v>
      </c>
      <c r="R46" s="40">
        <v>0.71428571428571397</v>
      </c>
      <c r="S46" s="76">
        <v>0</v>
      </c>
      <c r="T46" s="77">
        <v>0</v>
      </c>
      <c r="U46" s="40" t="s">
        <v>1</v>
      </c>
      <c r="V46" s="342" t="s">
        <v>146</v>
      </c>
    </row>
    <row r="48" spans="1:22" x14ac:dyDescent="0.25">
      <c r="A48" s="6" t="s">
        <v>8</v>
      </c>
      <c r="D48" s="98"/>
      <c r="E48" s="98"/>
      <c r="F48" s="99"/>
      <c r="G48" s="55"/>
    </row>
    <row r="49" spans="1:7" x14ac:dyDescent="0.25">
      <c r="A49" s="6" t="s">
        <v>77</v>
      </c>
      <c r="D49" s="98"/>
      <c r="E49" s="98"/>
      <c r="F49" s="99"/>
      <c r="G49" s="55"/>
    </row>
    <row r="50" spans="1:7" x14ac:dyDescent="0.25">
      <c r="A50" s="6" t="s">
        <v>86</v>
      </c>
      <c r="D50" s="98"/>
      <c r="E50" s="98"/>
      <c r="F50" s="99"/>
      <c r="G50" s="55"/>
    </row>
    <row r="51" spans="1:7" x14ac:dyDescent="0.25">
      <c r="A51" s="47" t="s">
        <v>29</v>
      </c>
      <c r="D51" s="98"/>
      <c r="E51" s="98"/>
      <c r="F51" s="99"/>
      <c r="G51" s="55"/>
    </row>
    <row r="52" spans="1:7" x14ac:dyDescent="0.25">
      <c r="A52" s="47" t="s">
        <v>78</v>
      </c>
      <c r="D52" s="98"/>
      <c r="E52" s="98"/>
      <c r="F52" s="99"/>
      <c r="G52" s="55"/>
    </row>
    <row r="53" spans="1:7" x14ac:dyDescent="0.25">
      <c r="A53" s="342" t="s">
        <v>199</v>
      </c>
      <c r="D53" s="98"/>
      <c r="E53" s="98"/>
      <c r="F53" s="99"/>
      <c r="G53" s="55"/>
    </row>
    <row r="54" spans="1:7" x14ac:dyDescent="0.25">
      <c r="D54" s="98"/>
      <c r="E54" s="98"/>
      <c r="F54" s="99"/>
      <c r="G54" s="55"/>
    </row>
    <row r="55" spans="1:7" x14ac:dyDescent="0.25">
      <c r="D55" s="98"/>
      <c r="E55" s="98"/>
      <c r="F55" s="99"/>
      <c r="G55" s="55"/>
    </row>
    <row r="60" spans="1:7" x14ac:dyDescent="0.25">
      <c r="C60" s="8"/>
    </row>
  </sheetData>
  <pageMargins left="0.25" right="0.25" top="0.75" bottom="0.75" header="0.3" footer="0.3"/>
  <pageSetup paperSize="5" scale="73" fitToWidth="0" orientation="landscape" r:id="rId1"/>
  <headerFooter>
    <oddHeader>&amp;C&amp;8Texas Department of Family and Protective Services</oddHeader>
    <oddFooter>&amp;L&amp;8Source:  IMPACT Data Warehouse&amp;C&amp;8&amp;P of &amp;N&amp;R&amp;8Data and Decision Support
FY16 - FY20 Data as of November 7th Following End of Each Fiscal Year
FY21 Data as of 1/7/2021
Log 101528 (dD)</oddFooter>
  </headerFooter>
  <colBreaks count="1" manualBreakCount="1">
    <brk id="6" max="51"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BF600-4992-48B8-83C8-28B4417E3032}">
  <dimension ref="A1:U24"/>
  <sheetViews>
    <sheetView zoomScaleNormal="100" workbookViewId="0">
      <pane xSplit="3" ySplit="2" topLeftCell="D3" activePane="bottomRight" state="frozen"/>
      <selection pane="topRight" activeCell="D1" sqref="D1"/>
      <selection pane="bottomLeft" activeCell="A3" sqref="A3"/>
      <selection pane="bottomRight"/>
    </sheetView>
  </sheetViews>
  <sheetFormatPr defaultColWidth="8.88671875" defaultRowHeight="13.2" x14ac:dyDescent="0.25"/>
  <cols>
    <col min="1" max="1" width="4.44140625" style="189" customWidth="1"/>
    <col min="2" max="2" width="56.6640625" style="82" customWidth="1"/>
    <col min="3" max="3" width="15.44140625" style="82" bestFit="1" customWidth="1"/>
    <col min="4" max="21" width="8.88671875" style="82" customWidth="1"/>
    <col min="22" max="24" width="11.88671875" style="82" customWidth="1"/>
    <col min="25" max="25" width="12" style="82" customWidth="1"/>
    <col min="26" max="28" width="11.88671875" style="82" customWidth="1"/>
    <col min="29" max="29" width="12" style="82" customWidth="1"/>
    <col min="30" max="30" width="11.88671875" style="82" customWidth="1"/>
    <col min="31" max="16384" width="8.88671875" style="82"/>
  </cols>
  <sheetData>
    <row r="1" spans="1:21" s="257" customFormat="1" ht="30.75" customHeight="1" x14ac:dyDescent="0.25">
      <c r="A1" s="297" t="s">
        <v>128</v>
      </c>
      <c r="B1" s="298"/>
      <c r="C1" s="298"/>
      <c r="D1" s="298"/>
      <c r="E1" s="298"/>
      <c r="F1" s="298"/>
      <c r="G1" s="298"/>
      <c r="H1" s="298"/>
      <c r="I1" s="298"/>
      <c r="J1" s="298"/>
      <c r="K1" s="298"/>
      <c r="L1" s="298"/>
      <c r="M1" s="298"/>
      <c r="N1" s="298"/>
      <c r="O1" s="298"/>
      <c r="P1" s="298"/>
      <c r="Q1" s="298"/>
      <c r="R1" s="299"/>
      <c r="S1" s="298"/>
      <c r="T1" s="298"/>
      <c r="U1" s="299"/>
    </row>
    <row r="2" spans="1:21" ht="23.4" thickBot="1" x14ac:dyDescent="0.3">
      <c r="A2" s="263" t="s">
        <v>18</v>
      </c>
      <c r="B2" s="264" t="s">
        <v>4</v>
      </c>
      <c r="C2" s="264" t="s">
        <v>30</v>
      </c>
      <c r="D2" s="266" t="s">
        <v>5</v>
      </c>
      <c r="E2" s="267" t="s">
        <v>56</v>
      </c>
      <c r="F2" s="268" t="s">
        <v>6</v>
      </c>
      <c r="G2" s="266" t="s">
        <v>15</v>
      </c>
      <c r="H2" s="267" t="s">
        <v>57</v>
      </c>
      <c r="I2" s="268" t="s">
        <v>14</v>
      </c>
      <c r="J2" s="266" t="s">
        <v>20</v>
      </c>
      <c r="K2" s="267" t="s">
        <v>58</v>
      </c>
      <c r="L2" s="268" t="s">
        <v>21</v>
      </c>
      <c r="M2" s="266" t="s">
        <v>47</v>
      </c>
      <c r="N2" s="267" t="s">
        <v>59</v>
      </c>
      <c r="O2" s="268" t="s">
        <v>49</v>
      </c>
      <c r="P2" s="266" t="s">
        <v>117</v>
      </c>
      <c r="Q2" s="267" t="s">
        <v>120</v>
      </c>
      <c r="R2" s="268" t="s">
        <v>119</v>
      </c>
      <c r="S2" s="266" t="s">
        <v>121</v>
      </c>
      <c r="T2" s="267" t="s">
        <v>122</v>
      </c>
      <c r="U2" s="268" t="s">
        <v>123</v>
      </c>
    </row>
    <row r="3" spans="1:21" x14ac:dyDescent="0.25">
      <c r="A3" s="185">
        <v>2.2999999999999998</v>
      </c>
      <c r="B3" s="18" t="s">
        <v>72</v>
      </c>
      <c r="C3" s="19" t="s">
        <v>7</v>
      </c>
      <c r="D3" s="199">
        <v>9180896</v>
      </c>
      <c r="E3" s="200">
        <v>11036857</v>
      </c>
      <c r="F3" s="208">
        <v>0.83183971668745904</v>
      </c>
      <c r="G3" s="199">
        <v>9710277</v>
      </c>
      <c r="H3" s="200">
        <v>11407318</v>
      </c>
      <c r="I3" s="201">
        <v>0.85123225283979997</v>
      </c>
      <c r="J3" s="211">
        <v>10268225</v>
      </c>
      <c r="K3" s="200">
        <v>11945188</v>
      </c>
      <c r="L3" s="208">
        <v>0.85961183700080701</v>
      </c>
      <c r="M3" s="199">
        <v>10163292</v>
      </c>
      <c r="N3" s="200">
        <v>11789224</v>
      </c>
      <c r="O3" s="201">
        <v>0.86208320411928696</v>
      </c>
      <c r="P3" s="211">
        <v>9654911</v>
      </c>
      <c r="Q3" s="200">
        <v>11172876</v>
      </c>
      <c r="R3" s="201">
        <v>0.86413838299109402</v>
      </c>
      <c r="S3" s="211">
        <v>2380328</v>
      </c>
      <c r="T3" s="200">
        <v>2750396</v>
      </c>
      <c r="U3" s="201">
        <v>0.86544919349795402</v>
      </c>
    </row>
    <row r="4" spans="1:21" x14ac:dyDescent="0.25">
      <c r="A4" s="187">
        <v>2.2999999999999998</v>
      </c>
      <c r="B4" s="34" t="s">
        <v>72</v>
      </c>
      <c r="C4" s="21" t="s">
        <v>131</v>
      </c>
      <c r="D4" s="202">
        <v>8235193</v>
      </c>
      <c r="E4" s="203">
        <v>9871280</v>
      </c>
      <c r="F4" s="204">
        <v>0.83425786726746687</v>
      </c>
      <c r="G4" s="202">
        <v>8688055</v>
      </c>
      <c r="H4" s="203">
        <v>10183112</v>
      </c>
      <c r="I4" s="204">
        <v>0.85318270092678938</v>
      </c>
      <c r="J4" s="212">
        <v>9245941</v>
      </c>
      <c r="K4" s="203">
        <v>10728561</v>
      </c>
      <c r="L4" s="209">
        <v>0.86180625714855885</v>
      </c>
      <c r="M4" s="202">
        <v>9127130</v>
      </c>
      <c r="N4" s="203">
        <v>10562665</v>
      </c>
      <c r="O4" s="204">
        <v>0.86409348398344543</v>
      </c>
      <c r="P4" s="212">
        <v>8610615</v>
      </c>
      <c r="Q4" s="203">
        <v>9946626</v>
      </c>
      <c r="R4" s="204">
        <v>0.86568199105907873</v>
      </c>
      <c r="S4" s="212">
        <v>2110328</v>
      </c>
      <c r="T4" s="203">
        <v>2435601</v>
      </c>
      <c r="U4" s="204">
        <v>0.86645062142772977</v>
      </c>
    </row>
    <row r="5" spans="1:21" x14ac:dyDescent="0.25">
      <c r="A5" s="187">
        <v>2.2999999999999998</v>
      </c>
      <c r="B5" s="34" t="s">
        <v>72</v>
      </c>
      <c r="C5" s="21" t="s">
        <v>26</v>
      </c>
      <c r="D5" s="286">
        <v>343826</v>
      </c>
      <c r="E5" s="287">
        <v>402242</v>
      </c>
      <c r="F5" s="288">
        <v>0.85477399177609503</v>
      </c>
      <c r="G5" s="286">
        <v>417539</v>
      </c>
      <c r="H5" s="287">
        <v>477072</v>
      </c>
      <c r="I5" s="289">
        <v>0.87521170808599102</v>
      </c>
      <c r="J5" s="290">
        <v>441105</v>
      </c>
      <c r="K5" s="287">
        <v>510074</v>
      </c>
      <c r="L5" s="288">
        <v>0.86478628591145601</v>
      </c>
      <c r="M5" s="286">
        <v>467882</v>
      </c>
      <c r="N5" s="287">
        <v>543657</v>
      </c>
      <c r="O5" s="289">
        <v>0.86061983934723496</v>
      </c>
      <c r="P5" s="290">
        <v>472262</v>
      </c>
      <c r="Q5" s="287">
        <v>544752</v>
      </c>
      <c r="R5" s="289">
        <v>0.86693027285810798</v>
      </c>
      <c r="S5" s="290">
        <v>126606</v>
      </c>
      <c r="T5" s="287">
        <v>142380</v>
      </c>
      <c r="U5" s="289">
        <v>0.88921196797303004</v>
      </c>
    </row>
    <row r="6" spans="1:21" ht="13.8" thickBot="1" x14ac:dyDescent="0.3">
      <c r="A6" s="188">
        <v>2.2999999999999998</v>
      </c>
      <c r="B6" s="15" t="s">
        <v>72</v>
      </c>
      <c r="C6" s="20" t="s">
        <v>27</v>
      </c>
      <c r="D6" s="205">
        <v>601877</v>
      </c>
      <c r="E6" s="206">
        <v>763335</v>
      </c>
      <c r="F6" s="210">
        <v>0.78848343125888398</v>
      </c>
      <c r="G6" s="205">
        <v>604683</v>
      </c>
      <c r="H6" s="206">
        <v>747134</v>
      </c>
      <c r="I6" s="207">
        <v>0.80933674548340695</v>
      </c>
      <c r="J6" s="213">
        <v>581179</v>
      </c>
      <c r="K6" s="206">
        <v>706553</v>
      </c>
      <c r="L6" s="210">
        <v>0.822555420470934</v>
      </c>
      <c r="M6" s="205">
        <v>568280</v>
      </c>
      <c r="N6" s="206">
        <v>682902</v>
      </c>
      <c r="O6" s="207">
        <v>0.83215454047579296</v>
      </c>
      <c r="P6" s="213">
        <v>572034</v>
      </c>
      <c r="Q6" s="206">
        <v>681498</v>
      </c>
      <c r="R6" s="207">
        <v>0.83937737161370995</v>
      </c>
      <c r="S6" s="213">
        <v>143394</v>
      </c>
      <c r="T6" s="206">
        <v>172415</v>
      </c>
      <c r="U6" s="207">
        <v>0.83167937824435201</v>
      </c>
    </row>
    <row r="7" spans="1:21" x14ac:dyDescent="0.25">
      <c r="A7" s="185">
        <v>2.7</v>
      </c>
      <c r="B7" s="183" t="s">
        <v>73</v>
      </c>
      <c r="C7" s="184" t="s">
        <v>7</v>
      </c>
      <c r="D7" s="199">
        <v>929</v>
      </c>
      <c r="E7" s="200">
        <v>1398</v>
      </c>
      <c r="F7" s="208">
        <v>0.66452074391988603</v>
      </c>
      <c r="G7" s="199">
        <v>1015</v>
      </c>
      <c r="H7" s="200">
        <v>1344</v>
      </c>
      <c r="I7" s="201">
        <v>0.75520833333333304</v>
      </c>
      <c r="J7" s="211">
        <v>1096</v>
      </c>
      <c r="K7" s="200">
        <v>1362</v>
      </c>
      <c r="L7" s="208">
        <v>0.80469897209985297</v>
      </c>
      <c r="M7" s="199">
        <v>1127</v>
      </c>
      <c r="N7" s="200">
        <v>1372</v>
      </c>
      <c r="O7" s="201">
        <v>0.82142857142857095</v>
      </c>
      <c r="P7" s="211">
        <v>1138</v>
      </c>
      <c r="Q7" s="200">
        <v>1290</v>
      </c>
      <c r="R7" s="201">
        <v>0.88217054263565886</v>
      </c>
      <c r="S7" s="211">
        <v>264</v>
      </c>
      <c r="T7" s="200">
        <v>291</v>
      </c>
      <c r="U7" s="201">
        <v>0.90721649484536082</v>
      </c>
    </row>
    <row r="8" spans="1:21" x14ac:dyDescent="0.25">
      <c r="A8" s="186">
        <v>2.7</v>
      </c>
      <c r="B8" s="34" t="s">
        <v>73</v>
      </c>
      <c r="C8" s="21" t="s">
        <v>131</v>
      </c>
      <c r="D8" s="202">
        <v>819</v>
      </c>
      <c r="E8" s="212">
        <v>1232</v>
      </c>
      <c r="F8" s="209">
        <v>0.66477272727272729</v>
      </c>
      <c r="G8" s="202">
        <v>869</v>
      </c>
      <c r="H8" s="203">
        <v>1166</v>
      </c>
      <c r="I8" s="204">
        <v>0.74528301886792447</v>
      </c>
      <c r="J8" s="212">
        <v>971</v>
      </c>
      <c r="K8" s="203">
        <v>1206</v>
      </c>
      <c r="L8" s="209">
        <v>0.80514096185737982</v>
      </c>
      <c r="M8" s="202">
        <v>999</v>
      </c>
      <c r="N8" s="203">
        <v>1219</v>
      </c>
      <c r="O8" s="204">
        <v>0.81952420016406891</v>
      </c>
      <c r="P8" s="212">
        <v>993</v>
      </c>
      <c r="Q8" s="203">
        <v>1117</v>
      </c>
      <c r="R8" s="204">
        <v>0.88898836168307971</v>
      </c>
      <c r="S8" s="212">
        <v>235</v>
      </c>
      <c r="T8" s="203">
        <v>260</v>
      </c>
      <c r="U8" s="204">
        <v>0.90384615384615385</v>
      </c>
    </row>
    <row r="9" spans="1:21" x14ac:dyDescent="0.25">
      <c r="A9" s="187">
        <v>2.7</v>
      </c>
      <c r="B9" s="34" t="s">
        <v>73</v>
      </c>
      <c r="C9" s="21" t="s">
        <v>26</v>
      </c>
      <c r="D9" s="286">
        <v>27</v>
      </c>
      <c r="E9" s="290">
        <v>40</v>
      </c>
      <c r="F9" s="288">
        <v>0.67500000000000004</v>
      </c>
      <c r="G9" s="286">
        <v>41</v>
      </c>
      <c r="H9" s="287">
        <v>47</v>
      </c>
      <c r="I9" s="289">
        <v>0.87234042553191504</v>
      </c>
      <c r="J9" s="290">
        <v>36</v>
      </c>
      <c r="K9" s="287">
        <v>39</v>
      </c>
      <c r="L9" s="288">
        <v>0.92307692307692302</v>
      </c>
      <c r="M9" s="286">
        <v>47</v>
      </c>
      <c r="N9" s="287">
        <v>51</v>
      </c>
      <c r="O9" s="289">
        <v>0.92156862745098</v>
      </c>
      <c r="P9" s="290">
        <v>55</v>
      </c>
      <c r="Q9" s="287">
        <v>62</v>
      </c>
      <c r="R9" s="289">
        <v>0.88709677419354804</v>
      </c>
      <c r="S9" s="290">
        <v>11</v>
      </c>
      <c r="T9" s="287">
        <v>11</v>
      </c>
      <c r="U9" s="289">
        <v>1</v>
      </c>
    </row>
    <row r="10" spans="1:21" ht="13.8" thickBot="1" x14ac:dyDescent="0.3">
      <c r="A10" s="188">
        <v>2.7</v>
      </c>
      <c r="B10" s="15" t="s">
        <v>73</v>
      </c>
      <c r="C10" s="20" t="s">
        <v>27</v>
      </c>
      <c r="D10" s="205">
        <v>83</v>
      </c>
      <c r="E10" s="206">
        <v>126</v>
      </c>
      <c r="F10" s="210">
        <v>0.65873015873015905</v>
      </c>
      <c r="G10" s="205">
        <v>105</v>
      </c>
      <c r="H10" s="206">
        <v>131</v>
      </c>
      <c r="I10" s="207">
        <v>0.80152671755725202</v>
      </c>
      <c r="J10" s="213">
        <v>89</v>
      </c>
      <c r="K10" s="206">
        <v>117</v>
      </c>
      <c r="L10" s="210">
        <v>0.76068376068376098</v>
      </c>
      <c r="M10" s="205">
        <v>81</v>
      </c>
      <c r="N10" s="206">
        <v>102</v>
      </c>
      <c r="O10" s="207">
        <v>0.79411764705882304</v>
      </c>
      <c r="P10" s="213">
        <v>90</v>
      </c>
      <c r="Q10" s="206">
        <v>111</v>
      </c>
      <c r="R10" s="207">
        <v>0.81081081081081097</v>
      </c>
      <c r="S10" s="213">
        <v>18</v>
      </c>
      <c r="T10" s="206">
        <v>20</v>
      </c>
      <c r="U10" s="207">
        <v>0.9</v>
      </c>
    </row>
    <row r="11" spans="1:21" x14ac:dyDescent="0.25">
      <c r="A11" s="185" t="s">
        <v>60</v>
      </c>
      <c r="B11" s="183" t="s">
        <v>74</v>
      </c>
      <c r="C11" s="184" t="s">
        <v>7</v>
      </c>
      <c r="D11" s="199">
        <v>7280</v>
      </c>
      <c r="E11" s="200">
        <v>18222</v>
      </c>
      <c r="F11" s="208">
        <v>0.39951706728130831</v>
      </c>
      <c r="G11" s="199">
        <v>8131</v>
      </c>
      <c r="H11" s="200">
        <v>18973</v>
      </c>
      <c r="I11" s="201">
        <v>0.42855636957782112</v>
      </c>
      <c r="J11" s="211">
        <v>8192</v>
      </c>
      <c r="K11" s="200">
        <v>19723</v>
      </c>
      <c r="L11" s="208">
        <v>0.41535263398063177</v>
      </c>
      <c r="M11" s="199">
        <v>7782</v>
      </c>
      <c r="N11" s="200">
        <v>17862</v>
      </c>
      <c r="O11" s="201">
        <v>0.43567349680886797</v>
      </c>
      <c r="P11" s="211">
        <v>7311</v>
      </c>
      <c r="Q11" s="200">
        <v>15861</v>
      </c>
      <c r="R11" s="201">
        <v>0.46094193304331377</v>
      </c>
      <c r="S11" s="211" t="s">
        <v>1</v>
      </c>
      <c r="T11" s="200" t="s">
        <v>1</v>
      </c>
      <c r="U11" s="201" t="s">
        <v>1</v>
      </c>
    </row>
    <row r="12" spans="1:21" x14ac:dyDescent="0.25">
      <c r="A12" s="186" t="s">
        <v>60</v>
      </c>
      <c r="B12" s="34" t="s">
        <v>74</v>
      </c>
      <c r="C12" s="21" t="s">
        <v>131</v>
      </c>
      <c r="D12" s="202">
        <v>6750</v>
      </c>
      <c r="E12" s="203">
        <v>16401</v>
      </c>
      <c r="F12" s="204">
        <v>0.41156027071520029</v>
      </c>
      <c r="G12" s="202">
        <v>7551</v>
      </c>
      <c r="H12" s="203">
        <v>17089</v>
      </c>
      <c r="I12" s="204">
        <v>0.4418631868453391</v>
      </c>
      <c r="J12" s="212">
        <v>7564</v>
      </c>
      <c r="K12" s="203">
        <v>17764</v>
      </c>
      <c r="L12" s="209">
        <v>0.42580499887412743</v>
      </c>
      <c r="M12" s="202">
        <v>7134</v>
      </c>
      <c r="N12" s="203">
        <v>16047</v>
      </c>
      <c r="O12" s="204">
        <v>0.44456907833239856</v>
      </c>
      <c r="P12" s="212">
        <v>6687</v>
      </c>
      <c r="Q12" s="203">
        <v>14097</v>
      </c>
      <c r="R12" s="204">
        <v>0.47435624600978932</v>
      </c>
      <c r="S12" s="212" t="s">
        <v>1</v>
      </c>
      <c r="T12" s="203" t="s">
        <v>1</v>
      </c>
      <c r="U12" s="204" t="s">
        <v>1</v>
      </c>
    </row>
    <row r="13" spans="1:21" x14ac:dyDescent="0.25">
      <c r="A13" s="187" t="s">
        <v>60</v>
      </c>
      <c r="B13" s="34" t="s">
        <v>74</v>
      </c>
      <c r="C13" s="21" t="s">
        <v>26</v>
      </c>
      <c r="D13" s="286">
        <v>333</v>
      </c>
      <c r="E13" s="287">
        <v>712</v>
      </c>
      <c r="F13" s="288">
        <v>0.46769662921348315</v>
      </c>
      <c r="G13" s="286">
        <v>395</v>
      </c>
      <c r="H13" s="287">
        <v>825</v>
      </c>
      <c r="I13" s="289">
        <v>0.47878787878787876</v>
      </c>
      <c r="J13" s="290">
        <v>436</v>
      </c>
      <c r="K13" s="287">
        <v>944</v>
      </c>
      <c r="L13" s="288">
        <v>0.46186440677966101</v>
      </c>
      <c r="M13" s="286">
        <v>460</v>
      </c>
      <c r="N13" s="287">
        <v>851</v>
      </c>
      <c r="O13" s="289">
        <v>0.54054054054054057</v>
      </c>
      <c r="P13" s="290">
        <v>428</v>
      </c>
      <c r="Q13" s="287">
        <v>855</v>
      </c>
      <c r="R13" s="289">
        <v>0.50058479532163702</v>
      </c>
      <c r="S13" s="290" t="s">
        <v>1</v>
      </c>
      <c r="T13" s="287" t="s">
        <v>1</v>
      </c>
      <c r="U13" s="289" t="s">
        <v>1</v>
      </c>
    </row>
    <row r="14" spans="1:21" ht="13.8" thickBot="1" x14ac:dyDescent="0.3">
      <c r="A14" s="187" t="s">
        <v>60</v>
      </c>
      <c r="B14" s="34" t="s">
        <v>74</v>
      </c>
      <c r="C14" s="20" t="s">
        <v>27</v>
      </c>
      <c r="D14" s="205">
        <v>197</v>
      </c>
      <c r="E14" s="206">
        <v>1109</v>
      </c>
      <c r="F14" s="210">
        <v>0.17763751127141569</v>
      </c>
      <c r="G14" s="205">
        <v>185</v>
      </c>
      <c r="H14" s="206">
        <v>1059</v>
      </c>
      <c r="I14" s="207">
        <v>0.17469310670443816</v>
      </c>
      <c r="J14" s="213">
        <v>192</v>
      </c>
      <c r="K14" s="206">
        <v>1015</v>
      </c>
      <c r="L14" s="210">
        <v>0.18916256157635469</v>
      </c>
      <c r="M14" s="205">
        <v>188</v>
      </c>
      <c r="N14" s="206">
        <v>964</v>
      </c>
      <c r="O14" s="207">
        <v>0.19502074688796681</v>
      </c>
      <c r="P14" s="213">
        <v>196</v>
      </c>
      <c r="Q14" s="206">
        <v>909</v>
      </c>
      <c r="R14" s="207">
        <v>0.215621562156216</v>
      </c>
      <c r="S14" s="290" t="s">
        <v>1</v>
      </c>
      <c r="T14" s="287" t="s">
        <v>1</v>
      </c>
      <c r="U14" s="289" t="s">
        <v>1</v>
      </c>
    </row>
    <row r="15" spans="1:21" x14ac:dyDescent="0.25">
      <c r="A15" s="319" t="s">
        <v>132</v>
      </c>
      <c r="B15" s="140" t="s">
        <v>133</v>
      </c>
      <c r="C15" s="184" t="s">
        <v>7</v>
      </c>
      <c r="D15" s="199" t="s">
        <v>1</v>
      </c>
      <c r="E15" s="200" t="s">
        <v>1</v>
      </c>
      <c r="F15" s="201" t="s">
        <v>1</v>
      </c>
      <c r="G15" s="199" t="s">
        <v>1</v>
      </c>
      <c r="H15" s="200" t="s">
        <v>1</v>
      </c>
      <c r="I15" s="201" t="s">
        <v>1</v>
      </c>
      <c r="J15" s="199" t="s">
        <v>1</v>
      </c>
      <c r="K15" s="200" t="s">
        <v>1</v>
      </c>
      <c r="L15" s="201" t="s">
        <v>1</v>
      </c>
      <c r="M15" s="199" t="s">
        <v>1</v>
      </c>
      <c r="N15" s="200" t="s">
        <v>1</v>
      </c>
      <c r="O15" s="201" t="s">
        <v>1</v>
      </c>
      <c r="P15" s="199" t="s">
        <v>1</v>
      </c>
      <c r="Q15" s="200" t="s">
        <v>1</v>
      </c>
      <c r="R15" s="208" t="s">
        <v>1</v>
      </c>
      <c r="S15" s="199" t="s">
        <v>1</v>
      </c>
      <c r="T15" s="200" t="s">
        <v>1</v>
      </c>
      <c r="U15" s="201" t="s">
        <v>1</v>
      </c>
    </row>
    <row r="16" spans="1:21" x14ac:dyDescent="0.25">
      <c r="A16" s="320" t="s">
        <v>132</v>
      </c>
      <c r="B16" s="321" t="s">
        <v>133</v>
      </c>
      <c r="C16" s="21" t="s">
        <v>131</v>
      </c>
      <c r="D16" s="286" t="s">
        <v>1</v>
      </c>
      <c r="E16" s="287" t="s">
        <v>1</v>
      </c>
      <c r="F16" s="289" t="s">
        <v>1</v>
      </c>
      <c r="G16" s="286" t="s">
        <v>1</v>
      </c>
      <c r="H16" s="287" t="s">
        <v>1</v>
      </c>
      <c r="I16" s="289" t="s">
        <v>1</v>
      </c>
      <c r="J16" s="286" t="s">
        <v>1</v>
      </c>
      <c r="K16" s="287" t="s">
        <v>1</v>
      </c>
      <c r="L16" s="289" t="s">
        <v>1</v>
      </c>
      <c r="M16" s="286" t="s">
        <v>1</v>
      </c>
      <c r="N16" s="287" t="s">
        <v>1</v>
      </c>
      <c r="O16" s="289" t="s">
        <v>1</v>
      </c>
      <c r="P16" s="286" t="s">
        <v>1</v>
      </c>
      <c r="Q16" s="287" t="s">
        <v>1</v>
      </c>
      <c r="R16" s="288" t="s">
        <v>1</v>
      </c>
      <c r="S16" s="202" t="s">
        <v>1</v>
      </c>
      <c r="T16" s="203" t="s">
        <v>1</v>
      </c>
      <c r="U16" s="204" t="s">
        <v>1</v>
      </c>
    </row>
    <row r="17" spans="1:21" x14ac:dyDescent="0.25">
      <c r="A17" s="320" t="s">
        <v>132</v>
      </c>
      <c r="B17" s="321" t="s">
        <v>133</v>
      </c>
      <c r="C17" s="21" t="s">
        <v>26</v>
      </c>
      <c r="D17" s="202" t="s">
        <v>1</v>
      </c>
      <c r="E17" s="203" t="s">
        <v>1</v>
      </c>
      <c r="F17" s="204" t="s">
        <v>1</v>
      </c>
      <c r="G17" s="202" t="s">
        <v>1</v>
      </c>
      <c r="H17" s="203" t="s">
        <v>1</v>
      </c>
      <c r="I17" s="204" t="s">
        <v>1</v>
      </c>
      <c r="J17" s="202" t="s">
        <v>1</v>
      </c>
      <c r="K17" s="203" t="s">
        <v>1</v>
      </c>
      <c r="L17" s="204" t="s">
        <v>1</v>
      </c>
      <c r="M17" s="202" t="s">
        <v>1</v>
      </c>
      <c r="N17" s="203" t="s">
        <v>1</v>
      </c>
      <c r="O17" s="204" t="s">
        <v>1</v>
      </c>
      <c r="P17" s="202" t="s">
        <v>1</v>
      </c>
      <c r="Q17" s="203" t="s">
        <v>1</v>
      </c>
      <c r="R17" s="209" t="s">
        <v>1</v>
      </c>
      <c r="S17" s="324" t="s">
        <v>134</v>
      </c>
      <c r="T17" s="325">
        <v>121</v>
      </c>
      <c r="U17" s="326">
        <v>0.68</v>
      </c>
    </row>
    <row r="18" spans="1:21" ht="13.8" thickBot="1" x14ac:dyDescent="0.3">
      <c r="A18" s="322" t="s">
        <v>132</v>
      </c>
      <c r="B18" s="323" t="s">
        <v>133</v>
      </c>
      <c r="C18" s="20" t="s">
        <v>27</v>
      </c>
      <c r="D18" s="205" t="s">
        <v>1</v>
      </c>
      <c r="E18" s="206" t="s">
        <v>1</v>
      </c>
      <c r="F18" s="207" t="s">
        <v>1</v>
      </c>
      <c r="G18" s="205" t="s">
        <v>1</v>
      </c>
      <c r="H18" s="206" t="s">
        <v>1</v>
      </c>
      <c r="I18" s="207" t="s">
        <v>1</v>
      </c>
      <c r="J18" s="205" t="s">
        <v>1</v>
      </c>
      <c r="K18" s="206" t="s">
        <v>1</v>
      </c>
      <c r="L18" s="207" t="s">
        <v>1</v>
      </c>
      <c r="M18" s="205" t="s">
        <v>1</v>
      </c>
      <c r="N18" s="206" t="s">
        <v>1</v>
      </c>
      <c r="O18" s="207" t="s">
        <v>1</v>
      </c>
      <c r="P18" s="205" t="s">
        <v>1</v>
      </c>
      <c r="Q18" s="206" t="s">
        <v>1</v>
      </c>
      <c r="R18" s="210" t="s">
        <v>1</v>
      </c>
      <c r="S18" s="327" t="s">
        <v>135</v>
      </c>
      <c r="T18" s="328" t="s">
        <v>136</v>
      </c>
      <c r="U18" s="329" t="s">
        <v>137</v>
      </c>
    </row>
    <row r="19" spans="1:21" x14ac:dyDescent="0.25">
      <c r="A19" s="309"/>
      <c r="B19" s="312"/>
      <c r="C19" s="61"/>
      <c r="D19" s="311"/>
      <c r="E19" s="311"/>
      <c r="F19" s="310"/>
      <c r="G19" s="311"/>
      <c r="H19" s="311"/>
      <c r="I19" s="310"/>
      <c r="J19" s="311"/>
      <c r="K19" s="311"/>
      <c r="L19" s="310"/>
      <c r="M19" s="311"/>
      <c r="N19" s="311"/>
      <c r="O19" s="310"/>
      <c r="P19" s="311"/>
      <c r="Q19" s="311"/>
      <c r="R19" s="310"/>
      <c r="S19" s="313"/>
      <c r="T19" s="313"/>
      <c r="U19" s="314"/>
    </row>
    <row r="20" spans="1:21" x14ac:dyDescent="0.25">
      <c r="A20" s="79" t="s">
        <v>82</v>
      </c>
      <c r="D20" s="79"/>
      <c r="E20" s="79"/>
      <c r="F20" s="79"/>
      <c r="G20" s="79"/>
      <c r="H20" s="79"/>
      <c r="I20" s="79"/>
      <c r="J20" s="79"/>
      <c r="K20" s="79"/>
      <c r="L20" s="79"/>
      <c r="M20" s="79"/>
      <c r="N20" s="79"/>
      <c r="O20" s="79"/>
      <c r="P20" s="79"/>
      <c r="Q20" s="79"/>
      <c r="R20" s="79"/>
      <c r="S20" s="315"/>
      <c r="T20" s="315"/>
      <c r="U20" s="315"/>
    </row>
    <row r="21" spans="1:21" x14ac:dyDescent="0.25">
      <c r="A21" s="79" t="s">
        <v>81</v>
      </c>
      <c r="D21" s="79"/>
      <c r="E21" s="79"/>
      <c r="F21" s="79"/>
      <c r="G21" s="79"/>
      <c r="H21" s="79"/>
      <c r="I21" s="79"/>
      <c r="J21" s="79"/>
      <c r="K21" s="79"/>
      <c r="L21" s="79"/>
      <c r="M21" s="79"/>
      <c r="N21" s="79"/>
      <c r="O21" s="79"/>
      <c r="P21" s="79"/>
      <c r="Q21" s="79"/>
      <c r="R21" s="79"/>
      <c r="S21" s="79"/>
      <c r="T21" s="79"/>
      <c r="U21" s="79"/>
    </row>
    <row r="22" spans="1:21" x14ac:dyDescent="0.25">
      <c r="A22" s="79" t="s">
        <v>138</v>
      </c>
    </row>
    <row r="23" spans="1:21" x14ac:dyDescent="0.25">
      <c r="A23" s="6" t="s">
        <v>29</v>
      </c>
    </row>
    <row r="24" spans="1:21" x14ac:dyDescent="0.25">
      <c r="A24" s="342" t="s">
        <v>199</v>
      </c>
    </row>
  </sheetData>
  <pageMargins left="0.7" right="0.7" top="0.75" bottom="0.75" header="0.3" footer="0.3"/>
  <pageSetup scale="39" orientation="portrait" horizontalDpi="1200" verticalDpi="1200" r:id="rId1"/>
  <headerFooter>
    <oddHeader>&amp;C&amp;8Texas Department of Family and Protective Services</oddHeader>
    <oddFooter>&amp;L&amp;8Data Source: IMPACT Data Warehouse&amp;C&amp;8&amp;P of &amp;N&amp;R&amp;8Data and Decision Support
FY16 - FY20 Data as of November 7th Following End of Each Fiscal Year
FY21 Data as of 1/7/2021
Log 101528 (dD)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6E3AE-510D-4254-B5D8-859F1B01218F}">
  <dimension ref="A1:A37"/>
  <sheetViews>
    <sheetView zoomScaleNormal="100" workbookViewId="0"/>
  </sheetViews>
  <sheetFormatPr defaultColWidth="8.88671875" defaultRowHeight="13.2" x14ac:dyDescent="0.25"/>
  <cols>
    <col min="1" max="1" width="97.33203125" style="82" customWidth="1"/>
    <col min="2" max="16384" width="8.88671875" style="82"/>
  </cols>
  <sheetData>
    <row r="1" spans="1:1" ht="19.8" x14ac:dyDescent="0.35">
      <c r="A1" s="300" t="s">
        <v>87</v>
      </c>
    </row>
    <row r="2" spans="1:1" x14ac:dyDescent="0.25">
      <c r="A2" s="239"/>
    </row>
    <row r="3" spans="1:1" ht="16.2" x14ac:dyDescent="0.25">
      <c r="A3" s="240" t="s">
        <v>88</v>
      </c>
    </row>
    <row r="4" spans="1:1" ht="58.2" customHeight="1" x14ac:dyDescent="0.25">
      <c r="A4" s="241" t="s">
        <v>94</v>
      </c>
    </row>
    <row r="5" spans="1:1" ht="45.6" customHeight="1" x14ac:dyDescent="0.25">
      <c r="A5" s="241" t="s">
        <v>89</v>
      </c>
    </row>
    <row r="6" spans="1:1" ht="31.2" customHeight="1" x14ac:dyDescent="0.25">
      <c r="A6" s="241" t="s">
        <v>90</v>
      </c>
    </row>
    <row r="7" spans="1:1" ht="19.2" customHeight="1" x14ac:dyDescent="0.25">
      <c r="A7" s="242" t="s">
        <v>91</v>
      </c>
    </row>
    <row r="8" spans="1:1" ht="33" customHeight="1" x14ac:dyDescent="0.25">
      <c r="A8" s="243" t="s">
        <v>92</v>
      </c>
    </row>
    <row r="9" spans="1:1" x14ac:dyDescent="0.25">
      <c r="A9" s="254" t="s">
        <v>125</v>
      </c>
    </row>
    <row r="10" spans="1:1" x14ac:dyDescent="0.25">
      <c r="A10" s="244"/>
    </row>
    <row r="11" spans="1:1" ht="16.2" x14ac:dyDescent="0.25">
      <c r="A11" s="245" t="s">
        <v>96</v>
      </c>
    </row>
    <row r="12" spans="1:1" ht="26.4" x14ac:dyDescent="0.25">
      <c r="A12" s="246" t="s">
        <v>107</v>
      </c>
    </row>
    <row r="13" spans="1:1" ht="79.2" x14ac:dyDescent="0.25">
      <c r="A13" s="247" t="s">
        <v>101</v>
      </c>
    </row>
    <row r="14" spans="1:1" ht="18.600000000000001" customHeight="1" x14ac:dyDescent="0.25">
      <c r="A14" s="247" t="s">
        <v>95</v>
      </c>
    </row>
    <row r="15" spans="1:1" ht="33" customHeight="1" x14ac:dyDescent="0.25">
      <c r="A15" s="248" t="s">
        <v>93</v>
      </c>
    </row>
    <row r="16" spans="1:1" ht="49.2" customHeight="1" x14ac:dyDescent="0.25">
      <c r="A16" s="253" t="s">
        <v>100</v>
      </c>
    </row>
    <row r="17" spans="1:1" x14ac:dyDescent="0.25">
      <c r="A17" s="55"/>
    </row>
    <row r="18" spans="1:1" ht="16.2" x14ac:dyDescent="0.25">
      <c r="A18" s="249" t="s">
        <v>97</v>
      </c>
    </row>
    <row r="19" spans="1:1" ht="105.6" x14ac:dyDescent="0.25">
      <c r="A19" s="243" t="s">
        <v>106</v>
      </c>
    </row>
    <row r="20" spans="1:1" ht="20.399999999999999" customHeight="1" x14ac:dyDescent="0.25">
      <c r="A20" s="243" t="s">
        <v>99</v>
      </c>
    </row>
    <row r="21" spans="1:1" ht="26.4" x14ac:dyDescent="0.25">
      <c r="A21" s="254" t="s">
        <v>104</v>
      </c>
    </row>
    <row r="22" spans="1:1" x14ac:dyDescent="0.25">
      <c r="A22" s="252"/>
    </row>
    <row r="23" spans="1:1" ht="16.2" x14ac:dyDescent="0.25">
      <c r="A23" s="249" t="s">
        <v>98</v>
      </c>
    </row>
    <row r="24" spans="1:1" ht="21" customHeight="1" x14ac:dyDescent="0.25">
      <c r="A24" s="243" t="s">
        <v>102</v>
      </c>
    </row>
    <row r="25" spans="1:1" x14ac:dyDescent="0.25">
      <c r="A25" s="243" t="s">
        <v>103</v>
      </c>
    </row>
    <row r="26" spans="1:1" x14ac:dyDescent="0.25">
      <c r="A26" s="250"/>
    </row>
    <row r="27" spans="1:1" ht="16.2" x14ac:dyDescent="0.25">
      <c r="A27" s="251" t="s">
        <v>112</v>
      </c>
    </row>
    <row r="28" spans="1:1" ht="16.2" customHeight="1" x14ac:dyDescent="0.25">
      <c r="A28" s="241" t="s">
        <v>108</v>
      </c>
    </row>
    <row r="29" spans="1:1" ht="30.75" customHeight="1" x14ac:dyDescent="0.25">
      <c r="A29" s="241" t="s">
        <v>109</v>
      </c>
    </row>
    <row r="30" spans="1:1" x14ac:dyDescent="0.25">
      <c r="A30" s="239"/>
    </row>
    <row r="31" spans="1:1" ht="16.2" x14ac:dyDescent="0.25">
      <c r="A31" s="251" t="s">
        <v>111</v>
      </c>
    </row>
    <row r="32" spans="1:1" x14ac:dyDescent="0.25">
      <c r="A32" s="241" t="s">
        <v>105</v>
      </c>
    </row>
    <row r="33" spans="1:1" ht="26.4" x14ac:dyDescent="0.25">
      <c r="A33" s="255" t="s">
        <v>110</v>
      </c>
    </row>
    <row r="35" spans="1:1" ht="16.2" x14ac:dyDescent="0.25">
      <c r="A35" s="251" t="s">
        <v>113</v>
      </c>
    </row>
    <row r="36" spans="1:1" ht="32.4" customHeight="1" x14ac:dyDescent="0.25">
      <c r="A36" s="241" t="s">
        <v>114</v>
      </c>
    </row>
    <row r="37" spans="1:1" x14ac:dyDescent="0.25">
      <c r="A37" s="342" t="s">
        <v>199</v>
      </c>
    </row>
  </sheetData>
  <pageMargins left="0.7" right="0.7" top="0.75" bottom="0.75" header="0.3" footer="0.3"/>
  <pageSetup orientation="portrait" horizontalDpi="1200" verticalDpi="1200" r:id="rId1"/>
  <rowBreaks count="1" manualBreakCount="1">
    <brk id="2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Table of Contents</vt:lpstr>
      <vt:lpstr>Section A</vt:lpstr>
      <vt:lpstr>Section B</vt:lpstr>
      <vt:lpstr>Section C</vt:lpstr>
      <vt:lpstr>Sections D,E,F</vt:lpstr>
      <vt:lpstr>Section A Appendix</vt:lpstr>
      <vt:lpstr>Section B Appendix</vt:lpstr>
      <vt:lpstr>Section C Appendix</vt:lpstr>
      <vt:lpstr>Notes about Report Populations</vt:lpstr>
      <vt:lpstr>'Section A'!Print_Area</vt:lpstr>
      <vt:lpstr>'Section A Appendix'!Print_Area</vt:lpstr>
      <vt:lpstr>'Section B'!Print_Area</vt:lpstr>
      <vt:lpstr>'Section B Appendix'!Print_Area</vt:lpstr>
      <vt:lpstr>'Sections D,E,F'!Print_Area</vt:lpstr>
      <vt:lpstr>'Section A'!Print_Titles</vt:lpstr>
      <vt:lpstr>'Section A Appendix'!Print_Titles</vt:lpstr>
      <vt:lpstr>'Section B Appendix'!Print_Titles</vt:lpstr>
    </vt:vector>
  </TitlesOfParts>
  <Company>DFPS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Based Care Rider 15 March 2020 Submission</dc:title>
  <dc:creator>DFPS</dc:creator>
  <cp:lastModifiedBy>Michael,Michelle R (DFPS)</cp:lastModifiedBy>
  <cp:lastPrinted>2021-03-31T14:56:12Z</cp:lastPrinted>
  <dcterms:created xsi:type="dcterms:W3CDTF">2009-06-17T18:00:15Z</dcterms:created>
  <dcterms:modified xsi:type="dcterms:W3CDTF">2021-04-01T13:45:47Z</dcterms:modified>
</cp:coreProperties>
</file>