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CCETKE\Desktop\"/>
    </mc:Choice>
  </mc:AlternateContent>
  <bookViews>
    <workbookView xWindow="210" yWindow="795" windowWidth="16890" windowHeight="5475"/>
  </bookViews>
  <sheets>
    <sheet name="Section A" sheetId="1" r:id="rId1"/>
    <sheet name="Section B" sheetId="4" r:id="rId2"/>
    <sheet name="C, D, and E" sheetId="9" r:id="rId3"/>
    <sheet name="Section A Appendix" sheetId="5" r:id="rId4"/>
    <sheet name="Section B Appendix" sheetId="7" r:id="rId5"/>
    <sheet name="Notes about Report Populations" sheetId="8" r:id="rId6"/>
  </sheets>
  <definedNames>
    <definedName name="_xlnm.Print_Area" localSheetId="0">'Section A'!$A$1:$I$67</definedName>
    <definedName name="_xlnm.Print_Area" localSheetId="3">'Section A Appendix'!$A$1:$U$67</definedName>
    <definedName name="_xlnm.Print_Area" localSheetId="1">'Section B'!$A$1:$I$55</definedName>
    <definedName name="_xlnm.Print_Area" localSheetId="4">'Section B Appendix'!$A$1:$U$55</definedName>
    <definedName name="_xlnm.Print_Titles" localSheetId="0">'Section A'!$1:$2</definedName>
    <definedName name="_xlnm.Print_Titles" localSheetId="3">'Section A Appendix'!$A:$C</definedName>
    <definedName name="_xlnm.Print_Titles" localSheetId="4">'Section B Appendix'!$A:$C</definedName>
  </definedNames>
  <calcPr calcId="152511"/>
</workbook>
</file>

<file path=xl/calcChain.xml><?xml version="1.0" encoding="utf-8"?>
<calcChain xmlns="http://schemas.openxmlformats.org/spreadsheetml/2006/main">
  <c r="E71" i="9" l="1"/>
  <c r="D71" i="9"/>
  <c r="C71" i="9"/>
  <c r="G70" i="9"/>
  <c r="G67" i="9"/>
  <c r="G66" i="9"/>
  <c r="G65" i="9"/>
  <c r="G64" i="9"/>
  <c r="G63" i="9"/>
  <c r="G62" i="9"/>
  <c r="G71" i="9" s="1"/>
  <c r="D44" i="9"/>
  <c r="C44" i="9"/>
  <c r="E43" i="9"/>
  <c r="E40" i="9"/>
  <c r="E39" i="9"/>
  <c r="E38" i="9"/>
  <c r="E37" i="9"/>
  <c r="E36" i="9"/>
  <c r="E44" i="9" s="1"/>
  <c r="E35" i="9"/>
  <c r="C8" i="9"/>
  <c r="C17" i="9" s="1"/>
  <c r="R24" i="7" l="1"/>
  <c r="O24" i="7"/>
  <c r="L24" i="7"/>
  <c r="I24" i="7"/>
  <c r="L44" i="7" l="1"/>
  <c r="L46" i="7"/>
  <c r="L47" i="7"/>
  <c r="L48" i="7"/>
  <c r="L50" i="7"/>
  <c r="L43" i="7"/>
  <c r="D28" i="4" l="1"/>
  <c r="E28" i="4"/>
  <c r="F28" i="4"/>
  <c r="G28" i="4"/>
  <c r="H28" i="4"/>
  <c r="I28" i="4"/>
  <c r="D29" i="4"/>
  <c r="E29" i="4"/>
  <c r="F29" i="4"/>
  <c r="G29" i="4"/>
  <c r="H29" i="4"/>
  <c r="I29" i="4"/>
  <c r="D30" i="4"/>
  <c r="E30" i="4"/>
  <c r="F30" i="4"/>
  <c r="G30" i="4"/>
  <c r="H30" i="4"/>
  <c r="I30" i="4"/>
  <c r="D31" i="4"/>
  <c r="E31" i="4"/>
  <c r="F31" i="4"/>
  <c r="G31" i="4"/>
  <c r="H31" i="4"/>
  <c r="I31" i="4"/>
  <c r="D32" i="4"/>
  <c r="E32" i="4"/>
  <c r="F32" i="4"/>
  <c r="G32" i="4"/>
  <c r="H32" i="4"/>
  <c r="I32" i="4"/>
  <c r="D33" i="4"/>
  <c r="E33" i="4"/>
  <c r="F33" i="4"/>
  <c r="G33" i="4"/>
  <c r="H33" i="4"/>
  <c r="I33" i="4"/>
  <c r="D34" i="4"/>
  <c r="E34" i="4"/>
  <c r="F34" i="4"/>
  <c r="G34" i="4"/>
  <c r="H34" i="4"/>
  <c r="I34" i="4"/>
  <c r="G27" i="4"/>
  <c r="I27" i="4"/>
  <c r="H27" i="4"/>
  <c r="F27" i="4"/>
  <c r="E27" i="4"/>
  <c r="D27" i="4"/>
  <c r="U24" i="5" l="1"/>
  <c r="U25" i="5"/>
  <c r="U26" i="5"/>
  <c r="U27" i="5"/>
  <c r="U28" i="5"/>
  <c r="U29" i="5"/>
  <c r="U30" i="5"/>
  <c r="U31" i="5"/>
  <c r="U32" i="5"/>
  <c r="U23" i="5"/>
  <c r="I4" i="1" l="1"/>
  <c r="I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</calcChain>
</file>

<file path=xl/sharedStrings.xml><?xml version="1.0" encoding="utf-8"?>
<sst xmlns="http://schemas.openxmlformats.org/spreadsheetml/2006/main" count="976" uniqueCount="159">
  <si>
    <t>02-01.06 OC</t>
  </si>
  <si>
    <t>% Children Re-entering 12 Months</t>
  </si>
  <si>
    <t>% Legal in 12 Months</t>
  </si>
  <si>
    <t>02-01.09 OC</t>
  </si>
  <si>
    <t>02-01.10 OC</t>
  </si>
  <si>
    <t>% Conserved to Majority</t>
  </si>
  <si>
    <t>02-01.11 OC</t>
  </si>
  <si>
    <t>02-01.12 OC</t>
  </si>
  <si>
    <t>02-01.13 OC</t>
  </si>
  <si>
    <t>% Children Reunified 12 Months</t>
  </si>
  <si>
    <t>02-01.14 OC</t>
  </si>
  <si>
    <t>02-01.15 OC</t>
  </si>
  <si>
    <t>Number</t>
  </si>
  <si>
    <t>n/a</t>
  </si>
  <si>
    <t>Average Monthly # Removals</t>
  </si>
  <si>
    <t>% cases where all siblings are placed together (on last day of performance period)</t>
  </si>
  <si>
    <t>Performance Measure Name</t>
  </si>
  <si>
    <t>FY14</t>
  </si>
  <si>
    <t>Turnover Rate (non-SSCC = CPS)</t>
  </si>
  <si>
    <t>FY15</t>
  </si>
  <si>
    <t>FY14 Num</t>
  </si>
  <si>
    <t>FY14 Den</t>
  </si>
  <si>
    <t>FY14 Rate</t>
  </si>
  <si>
    <t>FY15 Num</t>
  </si>
  <si>
    <t>FY15 Den</t>
  </si>
  <si>
    <t>FY15 Rate</t>
  </si>
  <si>
    <t>FY16 Num</t>
  </si>
  <si>
    <t>FY16 Den</t>
  </si>
  <si>
    <t>FY16 Rate</t>
  </si>
  <si>
    <t>Statewide*</t>
  </si>
  <si>
    <t>* SSCC-Eligible Placements only.  Does not reflect all children in State Custody.</t>
  </si>
  <si>
    <t xml:space="preserve">FY16 </t>
  </si>
  <si>
    <t>Statewide - All</t>
  </si>
  <si>
    <t>Statewide Non-Redesign</t>
  </si>
  <si>
    <t>Statewide - Non-Redesign*</t>
  </si>
  <si>
    <t>SSCC Foster Care placements per child</t>
  </si>
  <si>
    <t>% of paid Foster Care days in Family Foster Homes</t>
  </si>
  <si>
    <t>FY17</t>
  </si>
  <si>
    <t>FY17 Rate</t>
  </si>
  <si>
    <t>FY17 Num</t>
  </si>
  <si>
    <t>FY17 Den</t>
  </si>
  <si>
    <t>02-01.07 OC</t>
  </si>
  <si>
    <t>% Children in Sub Care 12 mos./permanency within FY.</t>
  </si>
  <si>
    <t>% Children in Sub Care 12-23 mos./permanency w/in FY.</t>
  </si>
  <si>
    <t>% Children in Sub Care 24+ mos./permanency w/in FY.</t>
  </si>
  <si>
    <t>Avg Time to Legal Exit</t>
  </si>
  <si>
    <t>02-01.16 OC</t>
  </si>
  <si>
    <t>% of children with TPR (ALL) adopted within 12 mos.</t>
  </si>
  <si>
    <t>02-01.17 OC**</t>
  </si>
  <si>
    <t>LBB Performance Measure Name</t>
  </si>
  <si>
    <t>#</t>
  </si>
  <si>
    <t>FY16</t>
  </si>
  <si>
    <t>FY18 Num</t>
  </si>
  <si>
    <t>FY18 Den</t>
  </si>
  <si>
    <t>FY18 Rate</t>
  </si>
  <si>
    <t>FY18</t>
  </si>
  <si>
    <t># of Placement Moves per 1,000 Days in Sub Care (Removals only)</t>
  </si>
  <si>
    <t>FY19 Q3</t>
  </si>
  <si>
    <t>FY19 Q3 Num</t>
  </si>
  <si>
    <t>FY19 Q3 Den</t>
  </si>
  <si>
    <t>FY19 Q3 Rate</t>
  </si>
  <si>
    <t>Rider 21 Section B Appendix - August 2019 Submission</t>
  </si>
  <si>
    <t>Rider 21 Section A Appendix - August 2019 Submission</t>
  </si>
  <si>
    <t>Rider 21 Section B - August 2019 Submission</t>
  </si>
  <si>
    <t>Rider 21 Section A - August 2019 Submission</t>
  </si>
  <si>
    <t>Catchment 2 SSCC</t>
  </si>
  <si>
    <t>Catchment 2 Eligible</t>
  </si>
  <si>
    <t>Catchment 8A SSCC</t>
  </si>
  <si>
    <t>Catchment 8A Eligible</t>
  </si>
  <si>
    <t>Catchment 3B SSCC</t>
  </si>
  <si>
    <t>Catchment 3B Eligible</t>
  </si>
  <si>
    <t>% children who do not experience abuse/neglect, or exploitation while in Foster Care</t>
  </si>
  <si>
    <t>Catchment 2</t>
  </si>
  <si>
    <t>Catchment 3B</t>
  </si>
  <si>
    <t>Catchment 8A</t>
  </si>
  <si>
    <t># of Placement Moves per 1,000 Days in Sub Care (removals only)</t>
  </si>
  <si>
    <t>Non-Redesign reflects the entire state exlcluding the entire active SSCC catchments</t>
  </si>
  <si>
    <t>NOTE: Catchment 3B consists of Tarrant, Erath, Somervell, Hood, Palo Pinto, Johnson and Parker Counties.</t>
  </si>
  <si>
    <t>Catchment 2 is Region 2 and Catchment 8A is Bexar County.</t>
  </si>
  <si>
    <t>General</t>
  </si>
  <si>
    <r>
      <rPr>
        <b/>
        <sz val="10"/>
        <rFont val="Arial"/>
        <family val="2"/>
      </rPr>
      <t>Catchment 2</t>
    </r>
    <r>
      <rPr>
        <sz val="10"/>
        <rFont val="Arial"/>
        <family val="2"/>
      </rPr>
      <t xml:space="preserve"> consists of all counties in Region 2:  Archer, Baylor, Brown, Callahan, Clay, Coleman, Comanche, Cottle, Eastland, Fisher, Foard, Hardeman, Haskell, Jack, Jones, Kent, Knox, Mitchell ,Montague, Nolan, Runnels, Scurry, Shackelford, Stephens, Stonewall, Taylor, Throckmorton, Wichita, Wilbarger, and Young.</t>
    </r>
  </si>
  <si>
    <r>
      <rPr>
        <b/>
        <sz val="10"/>
        <rFont val="Arial"/>
        <family val="2"/>
      </rPr>
      <t>Catchment 3B</t>
    </r>
    <r>
      <rPr>
        <sz val="10"/>
        <rFont val="Arial"/>
        <family val="2"/>
      </rPr>
      <t xml:space="preserve"> consists of seven counties in the West and South of Region 3:  Erath, Hood, Johnson, Palo Pinto, Parker, Somervell, and Tarrant.</t>
    </r>
  </si>
  <si>
    <r>
      <rPr>
        <b/>
        <sz val="10"/>
        <rFont val="Arial"/>
        <family val="2"/>
      </rPr>
      <t>Catchment 8A</t>
    </r>
    <r>
      <rPr>
        <sz val="10"/>
        <rFont val="Arial"/>
        <family val="2"/>
      </rPr>
      <t xml:space="preserve"> is only Bexar County (San Antonio).</t>
    </r>
  </si>
  <si>
    <t>Eligible Populations</t>
  </si>
  <si>
    <t>Notes about RIDER 21 Report Populations</t>
  </si>
  <si>
    <t>Not all children in State Custody are included in this report.  Only children in individual placements consistent with the SSCC placement types are included.</t>
  </si>
  <si>
    <t>Three categories of Paid Placement types are included:
1) Independent CPA Foster and Group Homes
2) Other Residential Settings, like Residential Treatment Centers and Emergency Shelters
3) DFPS Foster Homes (NEW with this submission)</t>
  </si>
  <si>
    <t>Section A</t>
  </si>
  <si>
    <t>Section A includes selected FY18-19 LBB Performance Measures.  In case of changes, our next report will replace these with the appropriate FY20-21 measures.</t>
  </si>
  <si>
    <t>FY18-19 LBB Measures that will replaced in future RIDERs include:
02-01.06 # of Placement Moves per 1,000 Days in Sub Care (removals only)
02-01.07 %  of Children Re-entering 12 Months
02-01.11 % Children in Sub Care 12-23 mos./permanency w/in FY
02-01.12 % Children in Sub Care 24+ mos./permanency w/in FY
02-01.14 Avg Length of Time to Legal Exit Per Child
02-01.15 % Children Reunified 12 Months
02-01.17 CPS Caseworker Turnover Rate</t>
  </si>
  <si>
    <t>Section B</t>
  </si>
  <si>
    <t>Section B consists of DFPS SSCC Contract performance measures applied to general Statewide Eligible populations.</t>
  </si>
  <si>
    <t>Prior baseline reporting in RIDER 21 only included Contracted Placements of the SSCC living arrangements.</t>
  </si>
  <si>
    <r>
      <rPr>
        <b/>
        <sz val="10"/>
        <rFont val="Arial"/>
        <family val="2"/>
      </rPr>
      <t>NEW with THIS SUBMISSION:</t>
    </r>
    <r>
      <rPr>
        <sz val="10"/>
        <rFont val="Arial"/>
        <family val="2"/>
      </rPr>
      <t xml:space="preserve">  We are including DFPS Foster Homes in Eligible Population counts since these are to be replaced with the growth of SSCC contracts.</t>
    </r>
  </si>
  <si>
    <t>Statewide counts include children in both SSCC and Eligible placements</t>
  </si>
  <si>
    <t>SSCC Populations</t>
  </si>
  <si>
    <t>Catchment Eligible Populations are rolled up from the Child's Legal County.  If a legal county cannot be determined, removal county, then placement county is used.</t>
  </si>
  <si>
    <t>Children will be reported in the SSCC catchment solely by contract number regardless of their legal county.</t>
  </si>
  <si>
    <t>SSCC Populations those children who are specifically served by the Catchment SSCC provider. Contract numbers are as follows:
Catchment 2 SSCC is Contract Number 24737855
Catchment 3B SSCC is Contract Number 24118890
Catchment 8A SSCC is Contract Number 24737891</t>
  </si>
  <si>
    <t>Children may be represented in more than one population if their placement or legal county changes during the report period.</t>
  </si>
  <si>
    <t>Population*</t>
  </si>
  <si>
    <t>% placed within 50 miles of removal ii produced by Chapin Hall and not available until Quarter 4.</t>
  </si>
  <si>
    <t>* Non-Redesign reflects the entire state exlcluding the entire active SSCC catchments</t>
  </si>
  <si>
    <t>% children placed within 50 miles of removal location (on last day of performance period)</t>
  </si>
  <si>
    <t>% youth turning 18 who have completed PAL Life Skills Training</t>
  </si>
  <si>
    <t>All populations in Section A include all children in substitute care or conservatorship and do not reflect only children in foster care.</t>
  </si>
  <si>
    <t>Report DFPS Community Based Care (All Funds - Actual) FY 2017</t>
  </si>
  <si>
    <t>Strategy</t>
  </si>
  <si>
    <t>Region 3B
Stage I</t>
  </si>
  <si>
    <t>Amount</t>
  </si>
  <si>
    <t>Daily Foster Care Payments</t>
  </si>
  <si>
    <r>
      <t>Foster Care Payments (B.1.9)</t>
    </r>
    <r>
      <rPr>
        <vertAlign val="superscript"/>
        <sz val="9"/>
        <color theme="1"/>
        <rFont val="Arial"/>
        <family val="2"/>
      </rPr>
      <t>1</t>
    </r>
  </si>
  <si>
    <t>CPS Purchased Services by Strategy</t>
  </si>
  <si>
    <r>
      <t>Foster Day Care (B.1.3)</t>
    </r>
    <r>
      <rPr>
        <vertAlign val="superscript"/>
        <sz val="9"/>
        <color theme="1"/>
        <rFont val="Arial"/>
        <family val="2"/>
      </rPr>
      <t>2</t>
    </r>
  </si>
  <si>
    <r>
      <t>Adoption Purchased Services (B.1.4)</t>
    </r>
    <r>
      <rPr>
        <vertAlign val="superscript"/>
        <sz val="9"/>
        <color theme="1"/>
        <rFont val="Arial"/>
        <family val="2"/>
      </rPr>
      <t>3</t>
    </r>
  </si>
  <si>
    <r>
      <t>Preparation for Adult Life (PAL) Purchased Services (B.1.6)</t>
    </r>
    <r>
      <rPr>
        <vertAlign val="superscript"/>
        <sz val="9"/>
        <color theme="1"/>
        <rFont val="Arial"/>
        <family val="2"/>
      </rPr>
      <t>4</t>
    </r>
  </si>
  <si>
    <r>
      <t>Other CPS Purchased Services - Quality Utilization Management  (B.1.8)</t>
    </r>
    <r>
      <rPr>
        <vertAlign val="superscript"/>
        <sz val="9"/>
        <color theme="1"/>
        <rFont val="Arial"/>
        <family val="2"/>
      </rPr>
      <t>5</t>
    </r>
  </si>
  <si>
    <t>$101,162</t>
  </si>
  <si>
    <t xml:space="preserve">Other Payments </t>
  </si>
  <si>
    <r>
      <t>Start-up Costs (B.1.1)</t>
    </r>
    <r>
      <rPr>
        <vertAlign val="superscript"/>
        <sz val="9"/>
        <color theme="1"/>
        <rFont val="Arial"/>
        <family val="2"/>
      </rPr>
      <t>6</t>
    </r>
  </si>
  <si>
    <t>Consulting Services</t>
  </si>
  <si>
    <r>
      <t>Independent Evaluation (B.1.2)</t>
    </r>
    <r>
      <rPr>
        <vertAlign val="superscript"/>
        <sz val="9"/>
        <color theme="1"/>
        <rFont val="Arial"/>
        <family val="2"/>
      </rPr>
      <t>7</t>
    </r>
  </si>
  <si>
    <t>Other Administration</t>
  </si>
  <si>
    <r>
      <t>DFPS Staff Costs B.1.2</t>
    </r>
    <r>
      <rPr>
        <vertAlign val="superscript"/>
        <sz val="9"/>
        <color theme="1"/>
        <rFont val="Arial"/>
        <family val="2"/>
      </rPr>
      <t>8</t>
    </r>
  </si>
  <si>
    <r>
      <t>Resource Transfer B.1.1</t>
    </r>
    <r>
      <rPr>
        <vertAlign val="superscript"/>
        <sz val="9"/>
        <color theme="1"/>
        <rFont val="Arial"/>
        <family val="2"/>
      </rPr>
      <t>9</t>
    </r>
  </si>
  <si>
    <t xml:space="preserve">Total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</si>
  <si>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Foster Care Payments include the exceptional rate, blended rate, network support payments and a one time stabilization payment paid from B1.1 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</si>
  <si>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Day Care payments are paid by DFPS on behalf of children served by SSCC.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</si>
  <si>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The SSCC is paid for completed adoptions based on a fee schedule. 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</si>
  <si>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PAL purchased services -life skills training only -is provided by the SSCC in Stage I.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</si>
  <si>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SSCC expense for determination of the level of care. </t>
    </r>
  </si>
  <si>
    <r>
      <rPr>
        <vertAlign val="superscript"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 The start-up costs are $997,000 for Stage I based on appropriations. No payments made to SSCC in FY 17.</t>
    </r>
  </si>
  <si>
    <r>
      <rPr>
        <vertAlign val="superscript"/>
        <sz val="8"/>
        <color theme="1"/>
        <rFont val="Arial"/>
        <family val="2"/>
      </rPr>
      <t>7</t>
    </r>
    <r>
      <rPr>
        <sz val="8"/>
        <color theme="1"/>
        <rFont val="Arial"/>
        <family val="2"/>
      </rPr>
      <t xml:space="preserve"> Outcome evaluation</t>
    </r>
  </si>
  <si>
    <r>
      <rPr>
        <vertAlign val="superscript"/>
        <sz val="8"/>
        <color theme="1"/>
        <rFont val="Arial"/>
        <family val="2"/>
      </rPr>
      <t xml:space="preserve">8 </t>
    </r>
    <r>
      <rPr>
        <sz val="8"/>
        <color theme="1"/>
        <rFont val="Arial"/>
        <family val="2"/>
      </rPr>
      <t>DFPS staff to support implementation and monitor contract.</t>
    </r>
  </si>
  <si>
    <r>
      <rPr>
        <vertAlign val="superscript"/>
        <sz val="8"/>
        <color theme="1"/>
        <rFont val="Arial"/>
        <family val="2"/>
      </rPr>
      <t xml:space="preserve">9 </t>
    </r>
    <r>
      <rPr>
        <sz val="8"/>
        <color theme="1"/>
        <rFont val="Arial"/>
        <family val="2"/>
      </rPr>
      <t>DFPS resource transfer to SSCC.</t>
    </r>
  </si>
  <si>
    <t>Section D.</t>
  </si>
  <si>
    <t>Report DFPS Community Based Care Actuals to Date (All Funds) For AY 2018*</t>
  </si>
  <si>
    <t>Region 2
Stage I</t>
  </si>
  <si>
    <r>
      <t>Process &amp; Outcome Evaluations (B.1.2)</t>
    </r>
    <r>
      <rPr>
        <vertAlign val="superscript"/>
        <sz val="9"/>
        <color theme="1"/>
        <rFont val="Arial"/>
        <family val="2"/>
      </rPr>
      <t>7</t>
    </r>
  </si>
  <si>
    <t>Resource Transfer B.1.1</t>
  </si>
  <si>
    <t xml:space="preserve">* Data through accounting period 10, FY 2019 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</si>
  <si>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Foster Care Payments include the exceptional rate, blended rate, and network support amounts p</t>
    </r>
    <r>
      <rPr>
        <sz val="8"/>
        <rFont val="Arial"/>
        <family val="2"/>
      </rPr>
      <t>aid to date.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</si>
  <si>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Day Care payments are paid by DFPS on behalf of children served by SSCC.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</si>
  <si>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The SSCC is paid for completed adoptions based on a fee schedule. </t>
    </r>
  </si>
  <si>
    <r>
      <rPr>
        <vertAlign val="superscript"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 The start-up costs are $997,000 for Stage I based on appropriations.  </t>
    </r>
  </si>
  <si>
    <r>
      <rPr>
        <vertAlign val="superscript"/>
        <sz val="8"/>
        <color theme="1"/>
        <rFont val="Arial"/>
        <family val="2"/>
      </rPr>
      <t>7</t>
    </r>
    <r>
      <rPr>
        <sz val="8"/>
        <color theme="1"/>
        <rFont val="Arial"/>
        <family val="2"/>
      </rPr>
      <t xml:space="preserve"> Required process and outcome evaluations.</t>
    </r>
  </si>
  <si>
    <t>Report DFPS Community Based Care Projections (All Funds) For AY 2019</t>
  </si>
  <si>
    <t>Region 8A
Stage I</t>
  </si>
  <si>
    <t>Region 1
Stage I</t>
  </si>
  <si>
    <t>$30,163</t>
  </si>
  <si>
    <t>$42,353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</si>
  <si>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Foster Care Payments include the exceptional rate, blended rate, Supervised Independent Living and network support payments</t>
    </r>
    <r>
      <rPr>
        <sz val="8"/>
        <rFont val="Arial"/>
        <family val="2"/>
      </rPr>
      <t>, based on February 2019 projections.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</si>
  <si>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Day Care payments are paid by DFPS on behalf of children served by SSCC.  Projections are based on expenditures thr</t>
    </r>
    <r>
      <rPr>
        <sz val="8"/>
        <rFont val="Arial"/>
        <family val="2"/>
      </rPr>
      <t>u May 2019</t>
    </r>
    <r>
      <rPr>
        <sz val="8"/>
        <color theme="1"/>
        <rFont val="Arial"/>
        <family val="2"/>
      </rPr>
      <t xml:space="preserve"> trended to a full year.  Region 2 began to serve children 12/1/2018 and Region 8A began 2/1/2019. 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</si>
  <si>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The SSCC is paid for completed adoptions based upon an fee schedule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</si>
  <si>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PAL purchased services are estimated to reflect expense for life skills training only Stage I.</t>
    </r>
  </si>
  <si>
    <r>
      <t xml:space="preserve">5 </t>
    </r>
    <r>
      <rPr>
        <sz val="8"/>
        <color theme="1"/>
        <rFont val="Arial"/>
        <family val="2"/>
      </rPr>
      <t xml:space="preserve">SSCC expense for determination of the level of care. </t>
    </r>
  </si>
  <si>
    <r>
      <rPr>
        <vertAlign val="superscript"/>
        <sz val="8"/>
        <color theme="1"/>
        <rFont val="Arial"/>
        <family val="2"/>
      </rPr>
      <t>7</t>
    </r>
    <r>
      <rPr>
        <sz val="8"/>
        <color theme="1"/>
        <rFont val="Arial"/>
        <family val="2"/>
      </rPr>
      <t xml:space="preserve"> Required process and outcome evaluation</t>
    </r>
    <r>
      <rPr>
        <sz val="8"/>
        <rFont val="Arial"/>
        <family val="2"/>
      </rPr>
      <t>s budgeted</t>
    </r>
    <r>
      <rPr>
        <sz val="8"/>
        <color theme="1"/>
        <rFont val="Arial"/>
        <family val="2"/>
      </rPr>
      <t xml:space="preserve"> amount. </t>
    </r>
  </si>
  <si>
    <t>Section E.</t>
  </si>
  <si>
    <t xml:space="preserve">Section 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</si>
</sst>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_);_(* \(#,##0\);_(* &quot;-&quot;??_);_(@_)"/>
    <numFmt numFmtId="168" formatCode="&quot;$&quot;#,##0"/>
    <numFmt numFmtId="169" formatCode="&quot;$&quot;#,##0.00"/>
  </numFmts>
  <fonts count="3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theme="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</borders>
  <cellStyleXfs count="41">
    <xf numFmtId="0" fontId="0" fillId="0" borderId="0"/>
    <xf numFmtId="0" fontId="4" fillId="0" borderId="0"/>
    <xf numFmtId="0" fontId="11" fillId="0" borderId="0"/>
    <xf numFmtId="0" fontId="3" fillId="0" borderId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6" fillId="0" borderId="41" applyNumberFormat="0" applyFill="0" applyAlignment="0" applyProtection="0"/>
    <xf numFmtId="0" fontId="17" fillId="0" borderId="42" applyNumberFormat="0" applyFill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9" fillId="0" borderId="0"/>
    <xf numFmtId="0" fontId="19" fillId="0" borderId="0"/>
    <xf numFmtId="0" fontId="19" fillId="0" borderId="0"/>
    <xf numFmtId="44" fontId="22" fillId="0" borderId="0" applyFont="0" applyFill="0" applyBorder="0" applyAlignment="0" applyProtection="0"/>
  </cellStyleXfs>
  <cellXfs count="386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/>
    <xf numFmtId="0" fontId="0" fillId="0" borderId="0" xfId="0"/>
    <xf numFmtId="0" fontId="5" fillId="0" borderId="28" xfId="0" applyFont="1" applyFill="1" applyBorder="1" applyAlignment="1">
      <alignment horizontal="left" vertical="top" wrapText="1"/>
    </xf>
    <xf numFmtId="0" fontId="0" fillId="0" borderId="0" xfId="0"/>
    <xf numFmtId="0" fontId="5" fillId="0" borderId="2" xfId="0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0" fillId="0" borderId="0" xfId="0" applyAlignment="1"/>
    <xf numFmtId="0" fontId="5" fillId="0" borderId="2" xfId="0" applyFont="1" applyFill="1" applyBorder="1" applyAlignment="1">
      <alignment horizontal="left" vertical="top"/>
    </xf>
    <xf numFmtId="0" fontId="6" fillId="0" borderId="0" xfId="0" applyFont="1"/>
    <xf numFmtId="3" fontId="5" fillId="0" borderId="6" xfId="0" applyNumberFormat="1" applyFont="1" applyFill="1" applyBorder="1" applyAlignment="1">
      <alignment horizontal="right" wrapText="1"/>
    </xf>
    <xf numFmtId="165" fontId="5" fillId="0" borderId="7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0" xfId="0" applyFont="1"/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right" wrapText="1"/>
    </xf>
    <xf numFmtId="164" fontId="5" fillId="0" borderId="19" xfId="0" applyNumberFormat="1" applyFont="1" applyFill="1" applyBorder="1" applyAlignment="1">
      <alignment horizontal="right" wrapText="1"/>
    </xf>
    <xf numFmtId="3" fontId="5" fillId="0" borderId="19" xfId="0" applyNumberFormat="1" applyFont="1" applyFill="1" applyBorder="1" applyAlignment="1">
      <alignment horizontal="right" wrapText="1"/>
    </xf>
    <xf numFmtId="165" fontId="5" fillId="0" borderId="18" xfId="0" applyNumberFormat="1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 wrapText="1"/>
    </xf>
    <xf numFmtId="0" fontId="5" fillId="0" borderId="5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left" vertical="top" wrapText="1"/>
    </xf>
    <xf numFmtId="0" fontId="5" fillId="0" borderId="26" xfId="4" applyFont="1" applyFill="1" applyBorder="1" applyAlignment="1">
      <alignment horizontal="left" vertical="top" wrapText="1"/>
    </xf>
    <xf numFmtId="0" fontId="5" fillId="0" borderId="29" xfId="4" applyFont="1" applyFill="1" applyBorder="1" applyAlignment="1">
      <alignment horizontal="left" vertical="top" wrapText="1"/>
    </xf>
    <xf numFmtId="0" fontId="5" fillId="0" borderId="21" xfId="4" applyFont="1" applyFill="1" applyBorder="1" applyAlignment="1">
      <alignment horizontal="left" vertical="top" wrapText="1"/>
    </xf>
    <xf numFmtId="0" fontId="5" fillId="0" borderId="2" xfId="4" applyFont="1" applyFill="1" applyBorder="1" applyAlignment="1">
      <alignment horizontal="left" vertical="top"/>
    </xf>
    <xf numFmtId="0" fontId="5" fillId="0" borderId="7" xfId="4" applyFont="1" applyFill="1" applyBorder="1" applyAlignment="1">
      <alignment horizontal="left" vertical="top" wrapText="1"/>
    </xf>
    <xf numFmtId="0" fontId="5" fillId="0" borderId="10" xfId="4" applyFont="1" applyFill="1" applyBorder="1" applyAlignment="1">
      <alignment horizontal="left" vertical="top"/>
    </xf>
    <xf numFmtId="0" fontId="5" fillId="0" borderId="13" xfId="4" applyFont="1" applyFill="1" applyBorder="1" applyAlignment="1">
      <alignment horizontal="left" vertical="top"/>
    </xf>
    <xf numFmtId="0" fontId="5" fillId="0" borderId="14" xfId="4" applyFont="1" applyFill="1" applyBorder="1" applyAlignment="1">
      <alignment horizontal="left" vertical="top" wrapText="1"/>
    </xf>
    <xf numFmtId="0" fontId="5" fillId="0" borderId="5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left" vertical="top" wrapText="1"/>
    </xf>
    <xf numFmtId="0" fontId="5" fillId="0" borderId="25" xfId="4" applyFont="1" applyFill="1" applyBorder="1" applyAlignment="1">
      <alignment horizontal="left" vertical="top" wrapText="1"/>
    </xf>
    <xf numFmtId="0" fontId="5" fillId="0" borderId="26" xfId="4" applyFont="1" applyFill="1" applyBorder="1" applyAlignment="1">
      <alignment horizontal="left" vertical="top" wrapText="1"/>
    </xf>
    <xf numFmtId="0" fontId="5" fillId="0" borderId="29" xfId="4" applyFont="1" applyFill="1" applyBorder="1" applyAlignment="1">
      <alignment horizontal="left" vertical="top" wrapText="1"/>
    </xf>
    <xf numFmtId="0" fontId="5" fillId="0" borderId="21" xfId="4" applyFont="1" applyFill="1" applyBorder="1" applyAlignment="1">
      <alignment horizontal="left" vertical="top" wrapText="1"/>
    </xf>
    <xf numFmtId="165" fontId="5" fillId="0" borderId="19" xfId="4" applyNumberFormat="1" applyFont="1" applyFill="1" applyBorder="1" applyAlignment="1">
      <alignment horizontal="right" wrapText="1"/>
    </xf>
    <xf numFmtId="165" fontId="5" fillId="0" borderId="20" xfId="4" applyNumberFormat="1" applyFont="1" applyFill="1" applyBorder="1" applyAlignment="1">
      <alignment horizontal="right" wrapText="1"/>
    </xf>
    <xf numFmtId="165" fontId="5" fillId="0" borderId="18" xfId="4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165" fontId="5" fillId="0" borderId="14" xfId="0" applyNumberFormat="1" applyFont="1" applyFill="1" applyBorder="1" applyAlignment="1">
      <alignment horizontal="right" wrapText="1"/>
    </xf>
    <xf numFmtId="3" fontId="5" fillId="0" borderId="27" xfId="0" applyNumberFormat="1" applyFont="1" applyFill="1" applyBorder="1" applyAlignment="1">
      <alignment horizontal="right" wrapText="1"/>
    </xf>
    <xf numFmtId="3" fontId="5" fillId="0" borderId="24" xfId="0" applyNumberFormat="1" applyFont="1" applyFill="1" applyBorder="1" applyAlignment="1">
      <alignment horizontal="right" wrapText="1"/>
    </xf>
    <xf numFmtId="165" fontId="5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5" fontId="10" fillId="0" borderId="19" xfId="2" applyNumberFormat="1" applyFont="1" applyFill="1" applyBorder="1" applyAlignment="1">
      <alignment horizontal="right" wrapText="1"/>
    </xf>
    <xf numFmtId="3" fontId="5" fillId="0" borderId="31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165" fontId="5" fillId="0" borderId="12" xfId="0" applyNumberFormat="1" applyFont="1" applyFill="1" applyBorder="1" applyAlignment="1">
      <alignment horizontal="right" wrapText="1"/>
    </xf>
    <xf numFmtId="0" fontId="5" fillId="0" borderId="1" xfId="4" applyFont="1" applyFill="1" applyBorder="1" applyAlignment="1">
      <alignment horizontal="left" vertical="top" wrapText="1"/>
    </xf>
    <xf numFmtId="0" fontId="5" fillId="0" borderId="32" xfId="4" applyFont="1" applyFill="1" applyBorder="1" applyAlignment="1">
      <alignment horizontal="left" vertical="top" wrapText="1"/>
    </xf>
    <xf numFmtId="38" fontId="7" fillId="3" borderId="2" xfId="4" applyNumberFormat="1" applyFont="1" applyFill="1" applyBorder="1" applyAlignment="1">
      <alignment horizontal="center" wrapText="1"/>
    </xf>
    <xf numFmtId="38" fontId="7" fillId="3" borderId="1" xfId="4" applyNumberFormat="1" applyFont="1" applyFill="1" applyBorder="1" applyAlignment="1">
      <alignment horizontal="center" wrapText="1"/>
    </xf>
    <xf numFmtId="38" fontId="7" fillId="3" borderId="4" xfId="4" applyNumberFormat="1" applyFont="1" applyFill="1" applyBorder="1" applyAlignment="1">
      <alignment horizontal="center" wrapText="1"/>
    </xf>
    <xf numFmtId="38" fontId="7" fillId="3" borderId="6" xfId="4" applyNumberFormat="1" applyFont="1" applyFill="1" applyBorder="1" applyAlignment="1">
      <alignment horizontal="center" wrapText="1"/>
    </xf>
    <xf numFmtId="38" fontId="7" fillId="3" borderId="7" xfId="4" applyNumberFormat="1" applyFont="1" applyFill="1" applyBorder="1" applyAlignment="1">
      <alignment horizontal="center" wrapText="1"/>
    </xf>
    <xf numFmtId="38" fontId="7" fillId="3" borderId="8" xfId="4" applyNumberFormat="1" applyFont="1" applyFill="1" applyBorder="1" applyAlignment="1">
      <alignment horizontal="center" wrapText="1"/>
    </xf>
    <xf numFmtId="38" fontId="7" fillId="3" borderId="16" xfId="4" applyNumberFormat="1" applyFont="1" applyFill="1" applyBorder="1" applyAlignment="1">
      <alignment horizontal="center" wrapText="1"/>
    </xf>
    <xf numFmtId="38" fontId="7" fillId="3" borderId="23" xfId="4" applyNumberFormat="1" applyFont="1" applyFill="1" applyBorder="1" applyAlignment="1">
      <alignment horizontal="center" wrapText="1"/>
    </xf>
    <xf numFmtId="38" fontId="7" fillId="3" borderId="22" xfId="4" applyNumberFormat="1" applyFont="1" applyFill="1" applyBorder="1" applyAlignment="1">
      <alignment horizontal="center" wrapText="1"/>
    </xf>
    <xf numFmtId="38" fontId="7" fillId="3" borderId="17" xfId="4" applyNumberFormat="1" applyFont="1" applyFill="1" applyBorder="1" applyAlignment="1">
      <alignment horizontal="center" wrapText="1"/>
    </xf>
    <xf numFmtId="38" fontId="7" fillId="3" borderId="30" xfId="4" applyNumberFormat="1" applyFont="1" applyFill="1" applyBorder="1" applyAlignment="1">
      <alignment horizontal="center" wrapText="1"/>
    </xf>
    <xf numFmtId="0" fontId="5" fillId="0" borderId="24" xfId="4" applyFont="1" applyFill="1" applyBorder="1" applyAlignment="1">
      <alignment horizontal="left" vertical="top"/>
    </xf>
    <xf numFmtId="0" fontId="5" fillId="0" borderId="8" xfId="4" applyFont="1" applyFill="1" applyBorder="1" applyAlignment="1">
      <alignment horizontal="left" vertical="top"/>
    </xf>
    <xf numFmtId="0" fontId="5" fillId="0" borderId="17" xfId="4" applyFont="1" applyFill="1" applyBorder="1" applyAlignment="1">
      <alignment horizontal="left" vertical="top" wrapText="1"/>
    </xf>
    <xf numFmtId="0" fontId="5" fillId="0" borderId="12" xfId="4" applyFont="1" applyFill="1" applyBorder="1" applyAlignment="1">
      <alignment horizontal="left" vertical="top" wrapText="1"/>
    </xf>
    <xf numFmtId="0" fontId="5" fillId="0" borderId="28" xfId="4" applyFont="1" applyFill="1" applyBorder="1" applyAlignment="1">
      <alignment horizontal="left" vertical="top" wrapText="1"/>
    </xf>
    <xf numFmtId="38" fontId="7" fillId="3" borderId="19" xfId="4" applyNumberFormat="1" applyFont="1" applyFill="1" applyBorder="1" applyAlignment="1">
      <alignment horizontal="center" wrapText="1"/>
    </xf>
    <xf numFmtId="165" fontId="5" fillId="0" borderId="33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6" fontId="5" fillId="0" borderId="19" xfId="0" applyNumberFormat="1" applyFont="1" applyFill="1" applyBorder="1" applyAlignment="1">
      <alignment horizontal="right" wrapText="1"/>
    </xf>
    <xf numFmtId="165" fontId="5" fillId="0" borderId="18" xfId="2" applyNumberFormat="1" applyFont="1" applyFill="1" applyBorder="1" applyAlignment="1">
      <alignment horizontal="right" wrapText="1"/>
    </xf>
    <xf numFmtId="3" fontId="5" fillId="0" borderId="18" xfId="0" applyNumberFormat="1" applyFont="1" applyFill="1" applyBorder="1" applyAlignment="1">
      <alignment horizontal="right" wrapText="1"/>
    </xf>
    <xf numFmtId="0" fontId="6" fillId="0" borderId="13" xfId="4" applyFont="1" applyFill="1" applyBorder="1" applyAlignment="1">
      <alignment horizontal="right" wrapText="1"/>
    </xf>
    <xf numFmtId="3" fontId="6" fillId="0" borderId="8" xfId="4" applyNumberFormat="1" applyFont="1" applyFill="1" applyBorder="1" applyAlignment="1">
      <alignment horizontal="right"/>
    </xf>
    <xf numFmtId="166" fontId="6" fillId="0" borderId="14" xfId="4" applyNumberFormat="1" applyFont="1" applyFill="1" applyBorder="1" applyAlignment="1">
      <alignment horizontal="right"/>
    </xf>
    <xf numFmtId="166" fontId="5" fillId="0" borderId="33" xfId="0" applyNumberFormat="1" applyFont="1" applyFill="1" applyBorder="1" applyAlignment="1">
      <alignment horizontal="right" wrapText="1"/>
    </xf>
    <xf numFmtId="166" fontId="6" fillId="0" borderId="19" xfId="4" applyNumberFormat="1" applyFont="1" applyFill="1" applyBorder="1" applyAlignment="1">
      <alignment horizontal="right" vertical="center" wrapText="1"/>
    </xf>
    <xf numFmtId="3" fontId="6" fillId="0" borderId="2" xfId="4" applyNumberFormat="1" applyFont="1" applyFill="1" applyBorder="1" applyAlignment="1">
      <alignment horizontal="right"/>
    </xf>
    <xf numFmtId="165" fontId="6" fillId="0" borderId="17" xfId="4" applyNumberFormat="1" applyFont="1" applyFill="1" applyBorder="1" applyAlignment="1">
      <alignment horizontal="right"/>
    </xf>
    <xf numFmtId="165" fontId="6" fillId="0" borderId="14" xfId="4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3" fontId="10" fillId="0" borderId="6" xfId="0" applyNumberFormat="1" applyFont="1" applyFill="1" applyBorder="1" applyAlignment="1">
      <alignment horizontal="right" wrapText="1"/>
    </xf>
    <xf numFmtId="3" fontId="10" fillId="0" borderId="2" xfId="0" applyNumberFormat="1" applyFont="1" applyFill="1" applyBorder="1" applyAlignment="1">
      <alignment horizontal="right" wrapText="1"/>
    </xf>
    <xf numFmtId="165" fontId="10" fillId="0" borderId="2" xfId="0" applyNumberFormat="1" applyFont="1" applyFill="1" applyBorder="1" applyAlignment="1">
      <alignment horizontal="right" wrapText="1"/>
    </xf>
    <xf numFmtId="3" fontId="5" fillId="0" borderId="25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3" fontId="5" fillId="0" borderId="27" xfId="2" applyNumberFormat="1" applyFont="1" applyFill="1" applyBorder="1" applyAlignment="1">
      <alignment horizontal="right" wrapText="1"/>
    </xf>
    <xf numFmtId="3" fontId="5" fillId="0" borderId="24" xfId="2" applyNumberFormat="1" applyFont="1" applyFill="1" applyBorder="1" applyAlignment="1">
      <alignment horizontal="right" wrapText="1"/>
    </xf>
    <xf numFmtId="165" fontId="5" fillId="0" borderId="25" xfId="2" applyNumberFormat="1" applyFont="1" applyFill="1" applyBorder="1" applyAlignment="1">
      <alignment horizontal="right" wrapText="1"/>
    </xf>
    <xf numFmtId="3" fontId="10" fillId="0" borderId="6" xfId="2" applyNumberFormat="1" applyFont="1" applyFill="1" applyBorder="1" applyAlignment="1">
      <alignment horizontal="right" wrapText="1"/>
    </xf>
    <xf numFmtId="3" fontId="10" fillId="0" borderId="2" xfId="2" applyNumberFormat="1" applyFont="1" applyFill="1" applyBorder="1" applyAlignment="1">
      <alignment horizontal="right" wrapText="1"/>
    </xf>
    <xf numFmtId="165" fontId="10" fillId="0" borderId="7" xfId="2" applyNumberFormat="1" applyFont="1" applyFill="1" applyBorder="1" applyAlignment="1">
      <alignment horizontal="right" wrapText="1"/>
    </xf>
    <xf numFmtId="2" fontId="6" fillId="0" borderId="17" xfId="4" applyNumberFormat="1" applyFont="1" applyFill="1" applyBorder="1" applyAlignment="1">
      <alignment horizontal="right"/>
    </xf>
    <xf numFmtId="2" fontId="6" fillId="0" borderId="14" xfId="4" applyNumberFormat="1" applyFont="1" applyFill="1" applyBorder="1" applyAlignment="1">
      <alignment horizontal="right"/>
    </xf>
    <xf numFmtId="166" fontId="5" fillId="0" borderId="25" xfId="0" applyNumberFormat="1" applyFont="1" applyFill="1" applyBorder="1" applyAlignment="1">
      <alignment horizontal="right" wrapText="1"/>
    </xf>
    <xf numFmtId="166" fontId="5" fillId="0" borderId="12" xfId="0" applyNumberFormat="1" applyFont="1" applyFill="1" applyBorder="1" applyAlignment="1">
      <alignment horizontal="right" wrapText="1"/>
    </xf>
    <xf numFmtId="3" fontId="5" fillId="0" borderId="8" xfId="0" applyNumberFormat="1" applyFont="1" applyFill="1" applyBorder="1" applyAlignment="1">
      <alignment horizontal="right" wrapText="1"/>
    </xf>
    <xf numFmtId="3" fontId="5" fillId="0" borderId="22" xfId="0" applyNumberFormat="1" applyFont="1" applyFill="1" applyBorder="1" applyAlignment="1">
      <alignment horizontal="right" wrapText="1"/>
    </xf>
    <xf numFmtId="0" fontId="5" fillId="0" borderId="34" xfId="4" applyFont="1" applyFill="1" applyBorder="1" applyAlignment="1">
      <alignment horizontal="left" vertical="top" wrapText="1"/>
    </xf>
    <xf numFmtId="0" fontId="6" fillId="0" borderId="0" xfId="0" applyFont="1" applyFill="1" applyBorder="1"/>
    <xf numFmtId="165" fontId="5" fillId="0" borderId="17" xfId="0" applyNumberFormat="1" applyFont="1" applyFill="1" applyBorder="1" applyAlignment="1">
      <alignment horizontal="right" wrapText="1"/>
    </xf>
    <xf numFmtId="165" fontId="10" fillId="0" borderId="7" xfId="0" applyNumberFormat="1" applyFont="1" applyFill="1" applyBorder="1" applyAlignment="1">
      <alignment horizontal="right" wrapText="1"/>
    </xf>
    <xf numFmtId="10" fontId="5" fillId="0" borderId="19" xfId="4" applyNumberFormat="1" applyFont="1" applyFill="1" applyBorder="1" applyAlignment="1">
      <alignment horizontal="right" wrapText="1"/>
    </xf>
    <xf numFmtId="2" fontId="5" fillId="0" borderId="18" xfId="4" applyNumberFormat="1" applyFont="1" applyFill="1" applyBorder="1" applyAlignment="1">
      <alignment horizontal="right" wrapText="1"/>
    </xf>
    <xf numFmtId="2" fontId="5" fillId="0" borderId="19" xfId="4" applyNumberFormat="1" applyFont="1" applyFill="1" applyBorder="1" applyAlignment="1">
      <alignment horizontal="right" wrapText="1"/>
    </xf>
    <xf numFmtId="2" fontId="5" fillId="0" borderId="20" xfId="4" applyNumberFormat="1" applyFont="1" applyFill="1" applyBorder="1" applyAlignment="1">
      <alignment horizontal="right" wrapText="1"/>
    </xf>
    <xf numFmtId="0" fontId="5" fillId="0" borderId="16" xfId="4" applyFont="1" applyFill="1" applyBorder="1" applyAlignment="1">
      <alignment horizontal="left" vertical="top" wrapText="1"/>
    </xf>
    <xf numFmtId="166" fontId="5" fillId="0" borderId="17" xfId="0" applyNumberFormat="1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35" xfId="0" applyBorder="1"/>
    <xf numFmtId="0" fontId="5" fillId="0" borderId="24" xfId="0" applyFont="1" applyFill="1" applyBorder="1" applyAlignment="1">
      <alignment horizontal="left" vertical="top" wrapText="1"/>
    </xf>
    <xf numFmtId="3" fontId="10" fillId="0" borderId="8" xfId="2" applyNumberFormat="1" applyFont="1" applyFill="1" applyBorder="1" applyAlignment="1">
      <alignment horizontal="right" wrapText="1"/>
    </xf>
    <xf numFmtId="165" fontId="10" fillId="0" borderId="17" xfId="2" applyNumberFormat="1" applyFont="1" applyFill="1" applyBorder="1" applyAlignment="1">
      <alignment horizontal="right" wrapText="1"/>
    </xf>
    <xf numFmtId="3" fontId="10" fillId="0" borderId="22" xfId="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Border="1"/>
    <xf numFmtId="3" fontId="5" fillId="0" borderId="14" xfId="0" applyNumberFormat="1" applyFont="1" applyFill="1" applyBorder="1" applyAlignment="1">
      <alignment horizontal="right" wrapText="1"/>
    </xf>
    <xf numFmtId="166" fontId="5" fillId="0" borderId="30" xfId="0" applyNumberFormat="1" applyFont="1" applyFill="1" applyBorder="1" applyAlignment="1">
      <alignment horizontal="right" wrapText="1"/>
    </xf>
    <xf numFmtId="165" fontId="5" fillId="0" borderId="30" xfId="0" applyNumberFormat="1" applyFont="1" applyFill="1" applyBorder="1" applyAlignment="1">
      <alignment horizontal="right" wrapText="1"/>
    </xf>
    <xf numFmtId="165" fontId="10" fillId="0" borderId="30" xfId="2" applyNumberFormat="1" applyFont="1" applyFill="1" applyBorder="1" applyAlignment="1">
      <alignment horizontal="right" wrapText="1"/>
    </xf>
    <xf numFmtId="3" fontId="5" fillId="0" borderId="30" xfId="0" applyNumberFormat="1" applyFont="1" applyFill="1" applyBorder="1" applyAlignment="1">
      <alignment horizontal="right" wrapText="1"/>
    </xf>
    <xf numFmtId="0" fontId="0" fillId="0" borderId="35" xfId="0" applyBorder="1" applyAlignment="1">
      <alignment horizontal="left"/>
    </xf>
    <xf numFmtId="0" fontId="6" fillId="0" borderId="35" xfId="0" applyFont="1" applyBorder="1" applyAlignment="1">
      <alignment vertical="top" wrapText="1"/>
    </xf>
    <xf numFmtId="164" fontId="5" fillId="0" borderId="17" xfId="0" applyNumberFormat="1" applyFont="1" applyFill="1" applyBorder="1" applyAlignment="1">
      <alignment horizontal="right" wrapText="1"/>
    </xf>
    <xf numFmtId="164" fontId="5" fillId="0" borderId="30" xfId="0" applyNumberFormat="1" applyFont="1" applyFill="1" applyBorder="1" applyAlignment="1">
      <alignment horizontal="right" wrapText="1"/>
    </xf>
    <xf numFmtId="3" fontId="5" fillId="0" borderId="38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166" fontId="6" fillId="0" borderId="30" xfId="4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7" xfId="4" applyFont="1" applyFill="1" applyBorder="1" applyAlignment="1">
      <alignment horizontal="left" vertical="center" wrapText="1"/>
    </xf>
    <xf numFmtId="0" fontId="5" fillId="0" borderId="14" xfId="4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/>
    </xf>
    <xf numFmtId="0" fontId="5" fillId="0" borderId="8" xfId="4" applyFont="1" applyFill="1" applyBorder="1" applyAlignment="1">
      <alignment horizontal="left" vertical="center"/>
    </xf>
    <xf numFmtId="0" fontId="5" fillId="0" borderId="16" xfId="4" applyFont="1" applyFill="1" applyBorder="1" applyAlignment="1">
      <alignment horizontal="left" vertical="center" wrapText="1"/>
    </xf>
    <xf numFmtId="0" fontId="5" fillId="0" borderId="13" xfId="4" applyFont="1" applyFill="1" applyBorder="1" applyAlignment="1">
      <alignment horizontal="left" vertical="center"/>
    </xf>
    <xf numFmtId="0" fontId="5" fillId="0" borderId="9" xfId="4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 wrapText="1"/>
    </xf>
    <xf numFmtId="165" fontId="10" fillId="0" borderId="24" xfId="28" applyNumberFormat="1" applyFont="1" applyFill="1" applyBorder="1"/>
    <xf numFmtId="0" fontId="5" fillId="0" borderId="36" xfId="4" applyFont="1" applyFill="1" applyBorder="1" applyAlignment="1">
      <alignment horizontal="left" vertical="top"/>
    </xf>
    <xf numFmtId="0" fontId="5" fillId="0" borderId="39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19" xfId="4" applyFont="1" applyFill="1" applyBorder="1" applyAlignment="1">
      <alignment horizontal="left" vertical="top" wrapText="1"/>
    </xf>
    <xf numFmtId="3" fontId="6" fillId="0" borderId="27" xfId="4" applyNumberFormat="1" applyFont="1" applyFill="1" applyBorder="1" applyAlignment="1">
      <alignment horizontal="right"/>
    </xf>
    <xf numFmtId="3" fontId="6" fillId="0" borderId="24" xfId="4" applyNumberFormat="1" applyFont="1" applyFill="1" applyBorder="1" applyAlignment="1">
      <alignment horizontal="right"/>
    </xf>
    <xf numFmtId="3" fontId="6" fillId="0" borderId="6" xfId="4" applyNumberFormat="1" applyFont="1" applyFill="1" applyBorder="1" applyAlignment="1">
      <alignment horizontal="right"/>
    </xf>
    <xf numFmtId="3" fontId="6" fillId="0" borderId="22" xfId="4" applyNumberFormat="1" applyFont="1" applyFill="1" applyBorder="1" applyAlignment="1">
      <alignment horizontal="right"/>
    </xf>
    <xf numFmtId="2" fontId="6" fillId="0" borderId="25" xfId="4" applyNumberFormat="1" applyFont="1" applyFill="1" applyBorder="1" applyAlignment="1">
      <alignment horizontal="right"/>
    </xf>
    <xf numFmtId="165" fontId="6" fillId="0" borderId="25" xfId="4" applyNumberFormat="1" applyFont="1" applyFill="1" applyBorder="1" applyAlignment="1">
      <alignment horizontal="right"/>
    </xf>
    <xf numFmtId="3" fontId="6" fillId="0" borderId="27" xfId="4" applyNumberFormat="1" applyFont="1" applyFill="1" applyBorder="1" applyAlignment="1">
      <alignment horizontal="right" wrapText="1"/>
    </xf>
    <xf numFmtId="3" fontId="6" fillId="0" borderId="24" xfId="4" applyNumberFormat="1" applyFont="1" applyFill="1" applyBorder="1" applyAlignment="1">
      <alignment horizontal="right" wrapText="1"/>
    </xf>
    <xf numFmtId="3" fontId="6" fillId="0" borderId="22" xfId="4" applyNumberFormat="1" applyFont="1" applyFill="1" applyBorder="1" applyAlignment="1">
      <alignment horizontal="right" wrapText="1"/>
    </xf>
    <xf numFmtId="165" fontId="6" fillId="0" borderId="25" xfId="4" applyNumberFormat="1" applyFont="1" applyFill="1" applyBorder="1" applyAlignment="1">
      <alignment horizontal="right" wrapText="1"/>
    </xf>
    <xf numFmtId="3" fontId="5" fillId="0" borderId="17" xfId="0" applyNumberFormat="1" applyFont="1" applyFill="1" applyBorder="1" applyAlignment="1">
      <alignment horizontal="right" wrapText="1"/>
    </xf>
    <xf numFmtId="166" fontId="5" fillId="0" borderId="14" xfId="0" applyNumberFormat="1" applyFont="1" applyFill="1" applyBorder="1" applyAlignment="1">
      <alignment horizontal="right" wrapText="1"/>
    </xf>
    <xf numFmtId="3" fontId="5" fillId="0" borderId="40" xfId="0" applyNumberFormat="1" applyFont="1" applyFill="1" applyBorder="1" applyAlignment="1">
      <alignment horizontal="right" wrapText="1"/>
    </xf>
    <xf numFmtId="165" fontId="6" fillId="0" borderId="30" xfId="4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wrapText="1"/>
    </xf>
    <xf numFmtId="0" fontId="13" fillId="2" borderId="1" xfId="4" applyFont="1" applyFill="1" applyBorder="1" applyAlignment="1"/>
    <xf numFmtId="0" fontId="13" fillId="2" borderId="5" xfId="4" applyFont="1" applyFill="1" applyBorder="1" applyAlignment="1"/>
    <xf numFmtId="0" fontId="13" fillId="2" borderId="4" xfId="4" applyFont="1" applyFill="1" applyBorder="1" applyAlignment="1"/>
    <xf numFmtId="0" fontId="8" fillId="2" borderId="4" xfId="4" applyFont="1" applyFill="1" applyBorder="1" applyAlignment="1">
      <alignment horizontal="left"/>
    </xf>
    <xf numFmtId="38" fontId="12" fillId="2" borderId="4" xfId="0" applyNumberFormat="1" applyFont="1" applyFill="1" applyBorder="1" applyAlignment="1">
      <alignment horizontal="left" vertical="top"/>
    </xf>
    <xf numFmtId="165" fontId="5" fillId="0" borderId="33" xfId="4" applyNumberFormat="1" applyFont="1" applyFill="1" applyBorder="1" applyAlignment="1">
      <alignment horizontal="right" wrapText="1"/>
    </xf>
    <xf numFmtId="3" fontId="6" fillId="0" borderId="6" xfId="4" applyNumberFormat="1" applyFont="1" applyFill="1" applyBorder="1" applyAlignment="1">
      <alignment horizontal="right" wrapText="1"/>
    </xf>
    <xf numFmtId="165" fontId="6" fillId="0" borderId="7" xfId="4" applyNumberFormat="1" applyFont="1" applyFill="1" applyBorder="1" applyAlignment="1">
      <alignment horizontal="right"/>
    </xf>
    <xf numFmtId="3" fontId="6" fillId="0" borderId="31" xfId="4" applyNumberFormat="1" applyFont="1" applyFill="1" applyBorder="1" applyAlignment="1">
      <alignment horizontal="right"/>
    </xf>
    <xf numFmtId="3" fontId="6" fillId="0" borderId="10" xfId="4" applyNumberFormat="1" applyFont="1" applyFill="1" applyBorder="1" applyAlignment="1">
      <alignment horizontal="right"/>
    </xf>
    <xf numFmtId="165" fontId="6" fillId="0" borderId="12" xfId="4" applyNumberFormat="1" applyFont="1" applyFill="1" applyBorder="1" applyAlignment="1">
      <alignment horizontal="right"/>
    </xf>
    <xf numFmtId="3" fontId="6" fillId="0" borderId="15" xfId="4" applyNumberFormat="1" applyFont="1" applyFill="1" applyBorder="1" applyAlignment="1">
      <alignment horizontal="right" wrapText="1"/>
    </xf>
    <xf numFmtId="3" fontId="6" fillId="0" borderId="15" xfId="4" applyNumberFormat="1" applyFont="1" applyFill="1" applyBorder="1" applyAlignment="1">
      <alignment horizontal="right"/>
    </xf>
    <xf numFmtId="3" fontId="6" fillId="0" borderId="13" xfId="4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top" wrapText="1"/>
    </xf>
    <xf numFmtId="164" fontId="5" fillId="0" borderId="20" xfId="0" applyNumberFormat="1" applyFont="1" applyFill="1" applyBorder="1" applyAlignment="1">
      <alignment horizontal="right" wrapText="1"/>
    </xf>
    <xf numFmtId="0" fontId="6" fillId="0" borderId="0" xfId="0" applyFont="1" applyAlignment="1">
      <alignment vertical="top" wrapText="1"/>
    </xf>
    <xf numFmtId="0" fontId="16" fillId="4" borderId="43" xfId="29" applyFill="1" applyBorder="1" applyAlignment="1"/>
    <xf numFmtId="0" fontId="17" fillId="4" borderId="43" xfId="30" applyFill="1" applyBorder="1" applyAlignment="1"/>
    <xf numFmtId="0" fontId="9" fillId="0" borderId="43" xfId="0" applyFont="1" applyBorder="1" applyAlignment="1">
      <alignment horizontal="left" vertical="top" wrapText="1"/>
    </xf>
    <xf numFmtId="0" fontId="17" fillId="4" borderId="43" xfId="30" applyFill="1" applyBorder="1"/>
    <xf numFmtId="0" fontId="0" fillId="0" borderId="44" xfId="0" applyBorder="1"/>
    <xf numFmtId="0" fontId="0" fillId="0" borderId="46" xfId="0" applyBorder="1"/>
    <xf numFmtId="0" fontId="17" fillId="4" borderId="45" xfId="30" applyFill="1" applyBorder="1"/>
    <xf numFmtId="0" fontId="9" fillId="0" borderId="45" xfId="0" applyFont="1" applyBorder="1" applyAlignment="1">
      <alignment horizontal="left" vertical="top" wrapText="1"/>
    </xf>
    <xf numFmtId="0" fontId="9" fillId="0" borderId="48" xfId="0" applyFont="1" applyBorder="1"/>
    <xf numFmtId="0" fontId="0" fillId="0" borderId="47" xfId="0" applyBorder="1"/>
    <xf numFmtId="0" fontId="17" fillId="4" borderId="48" xfId="30" applyFill="1" applyBorder="1"/>
    <xf numFmtId="0" fontId="9" fillId="0" borderId="49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10" fontId="5" fillId="0" borderId="18" xfId="4" applyNumberFormat="1" applyFont="1" applyFill="1" applyBorder="1" applyAlignment="1">
      <alignment horizontal="right" wrapText="1"/>
    </xf>
    <xf numFmtId="10" fontId="5" fillId="0" borderId="20" xfId="4" applyNumberFormat="1" applyFont="1" applyFill="1" applyBorder="1" applyAlignment="1">
      <alignment horizontal="right" wrapText="1"/>
    </xf>
    <xf numFmtId="2" fontId="6" fillId="0" borderId="7" xfId="4" applyNumberFormat="1" applyFont="1" applyFill="1" applyBorder="1" applyAlignment="1">
      <alignment horizontal="right"/>
    </xf>
    <xf numFmtId="0" fontId="13" fillId="2" borderId="0" xfId="4" applyFont="1" applyFill="1" applyBorder="1" applyAlignment="1"/>
    <xf numFmtId="38" fontId="7" fillId="3" borderId="0" xfId="4" applyNumberFormat="1" applyFont="1" applyFill="1" applyBorder="1" applyAlignment="1">
      <alignment horizontal="center" wrapText="1"/>
    </xf>
    <xf numFmtId="2" fontId="6" fillId="0" borderId="0" xfId="4" applyNumberFormat="1" applyFont="1" applyFill="1" applyBorder="1" applyAlignment="1">
      <alignment horizontal="right"/>
    </xf>
    <xf numFmtId="165" fontId="6" fillId="0" borderId="0" xfId="4" applyNumberFormat="1" applyFont="1" applyFill="1" applyBorder="1" applyAlignment="1">
      <alignment horizontal="right"/>
    </xf>
    <xf numFmtId="0" fontId="6" fillId="0" borderId="0" xfId="4" applyNumberFormat="1" applyFont="1" applyFill="1" applyBorder="1" applyAlignment="1">
      <alignment horizontal="right"/>
    </xf>
    <xf numFmtId="3" fontId="6" fillId="0" borderId="0" xfId="4" applyNumberFormat="1" applyFont="1" applyFill="1" applyBorder="1" applyAlignment="1">
      <alignment horizontal="right"/>
    </xf>
    <xf numFmtId="3" fontId="6" fillId="0" borderId="52" xfId="4" applyNumberFormat="1" applyFont="1" applyFill="1" applyBorder="1" applyAlignment="1">
      <alignment horizontal="right"/>
    </xf>
    <xf numFmtId="0" fontId="0" fillId="0" borderId="0" xfId="0"/>
    <xf numFmtId="0" fontId="6" fillId="0" borderId="8" xfId="4" applyFont="1" applyFill="1" applyBorder="1" applyAlignment="1">
      <alignment horizontal="right" wrapText="1"/>
    </xf>
    <xf numFmtId="3" fontId="6" fillId="0" borderId="31" xfId="4" applyNumberFormat="1" applyFont="1" applyFill="1" applyBorder="1" applyAlignment="1">
      <alignment horizontal="right" wrapText="1"/>
    </xf>
    <xf numFmtId="3" fontId="6" fillId="0" borderId="10" xfId="4" applyNumberFormat="1" applyFont="1" applyFill="1" applyBorder="1" applyAlignment="1">
      <alignment horizontal="right" wrapText="1"/>
    </xf>
    <xf numFmtId="165" fontId="6" fillId="0" borderId="12" xfId="4" applyNumberFormat="1" applyFont="1" applyFill="1" applyBorder="1" applyAlignment="1">
      <alignment horizontal="right" wrapText="1"/>
    </xf>
    <xf numFmtId="0" fontId="6" fillId="0" borderId="2" xfId="4" applyFont="1" applyFill="1" applyBorder="1" applyAlignment="1">
      <alignment horizontal="right" wrapText="1"/>
    </xf>
    <xf numFmtId="167" fontId="6" fillId="0" borderId="24" xfId="31" applyNumberFormat="1" applyFont="1" applyFill="1" applyBorder="1" applyAlignment="1">
      <alignment horizontal="right" vertical="center"/>
    </xf>
    <xf numFmtId="165" fontId="6" fillId="0" borderId="25" xfId="32" applyNumberFormat="1" applyFont="1" applyFill="1" applyBorder="1" applyAlignment="1">
      <alignment horizontal="right" vertical="center"/>
    </xf>
    <xf numFmtId="167" fontId="6" fillId="0" borderId="27" xfId="31" applyNumberFormat="1" applyFont="1" applyFill="1" applyBorder="1" applyAlignment="1">
      <alignment horizontal="right" vertical="center"/>
    </xf>
    <xf numFmtId="165" fontId="6" fillId="0" borderId="25" xfId="32" applyNumberFormat="1" applyFont="1" applyFill="1" applyBorder="1" applyAlignment="1">
      <alignment horizontal="right" vertical="center" wrapText="1"/>
    </xf>
    <xf numFmtId="167" fontId="21" fillId="0" borderId="27" xfId="31" applyNumberFormat="1" applyFont="1" applyFill="1" applyBorder="1" applyAlignment="1">
      <alignment horizontal="right"/>
    </xf>
    <xf numFmtId="167" fontId="21" fillId="0" borderId="24" xfId="31" applyNumberFormat="1" applyFont="1" applyFill="1" applyBorder="1" applyAlignment="1">
      <alignment horizontal="right"/>
    </xf>
    <xf numFmtId="165" fontId="21" fillId="0" borderId="25" xfId="32" applyNumberFormat="1" applyFont="1" applyFill="1" applyBorder="1" applyAlignment="1">
      <alignment horizontal="right"/>
    </xf>
    <xf numFmtId="167" fontId="21" fillId="0" borderId="31" xfId="31" applyNumberFormat="1" applyFont="1" applyFill="1" applyBorder="1" applyAlignment="1">
      <alignment horizontal="right" vertical="center"/>
    </xf>
    <xf numFmtId="167" fontId="6" fillId="0" borderId="2" xfId="31" applyNumberFormat="1" applyFont="1" applyFill="1" applyBorder="1" applyAlignment="1">
      <alignment horizontal="right" vertical="center"/>
    </xf>
    <xf numFmtId="165" fontId="6" fillId="0" borderId="7" xfId="32" applyNumberFormat="1" applyFont="1" applyFill="1" applyBorder="1" applyAlignment="1">
      <alignment horizontal="right"/>
    </xf>
    <xf numFmtId="167" fontId="21" fillId="0" borderId="6" xfId="31" applyNumberFormat="1" applyFont="1" applyFill="1" applyBorder="1" applyAlignment="1">
      <alignment horizontal="right" vertical="center"/>
    </xf>
    <xf numFmtId="167" fontId="21" fillId="0" borderId="2" xfId="31" applyNumberFormat="1" applyFont="1" applyFill="1" applyBorder="1" applyAlignment="1">
      <alignment horizontal="right" vertical="center"/>
    </xf>
    <xf numFmtId="165" fontId="6" fillId="0" borderId="7" xfId="32" applyNumberFormat="1" applyFont="1" applyFill="1" applyBorder="1" applyAlignment="1">
      <alignment horizontal="right" wrapText="1"/>
    </xf>
    <xf numFmtId="167" fontId="21" fillId="0" borderId="53" xfId="31" applyNumberFormat="1" applyFont="1" applyFill="1" applyBorder="1" applyAlignment="1">
      <alignment horizontal="right" vertical="center"/>
    </xf>
    <xf numFmtId="165" fontId="6" fillId="0" borderId="7" xfId="32" applyNumberFormat="1" applyFont="1" applyFill="1" applyBorder="1" applyAlignment="1">
      <alignment horizontal="right" vertical="center"/>
    </xf>
    <xf numFmtId="167" fontId="21" fillId="0" borderId="15" xfId="31" applyNumberFormat="1" applyFont="1" applyFill="1" applyBorder="1" applyAlignment="1">
      <alignment horizontal="right" vertical="center"/>
    </xf>
    <xf numFmtId="167" fontId="6" fillId="0" borderId="13" xfId="31" applyNumberFormat="1" applyFont="1" applyFill="1" applyBorder="1" applyAlignment="1">
      <alignment horizontal="right" vertical="center"/>
    </xf>
    <xf numFmtId="165" fontId="6" fillId="0" borderId="14" xfId="32" applyNumberFormat="1" applyFont="1" applyFill="1" applyBorder="1" applyAlignment="1">
      <alignment horizontal="right" vertical="center"/>
    </xf>
    <xf numFmtId="165" fontId="6" fillId="0" borderId="14" xfId="32" applyNumberFormat="1" applyFont="1" applyFill="1" applyBorder="1" applyAlignment="1">
      <alignment horizontal="right"/>
    </xf>
    <xf numFmtId="167" fontId="6" fillId="0" borderId="6" xfId="31" applyNumberFormat="1" applyFont="1" applyFill="1" applyBorder="1" applyAlignment="1">
      <alignment horizontal="right" vertical="center"/>
    </xf>
    <xf numFmtId="167" fontId="6" fillId="0" borderId="15" xfId="31" applyNumberFormat="1" applyFont="1" applyFill="1" applyBorder="1" applyAlignment="1">
      <alignment horizontal="right" vertical="center"/>
    </xf>
    <xf numFmtId="3" fontId="6" fillId="0" borderId="0" xfId="0" applyNumberFormat="1" applyFont="1"/>
    <xf numFmtId="0" fontId="5" fillId="0" borderId="38" xfId="4" applyFont="1" applyFill="1" applyBorder="1" applyAlignment="1">
      <alignment horizontal="left" vertical="top" wrapText="1"/>
    </xf>
    <xf numFmtId="0" fontId="5" fillId="0" borderId="54" xfId="4" applyFont="1" applyFill="1" applyBorder="1" applyAlignment="1">
      <alignment horizontal="left" vertical="top" wrapText="1"/>
    </xf>
    <xf numFmtId="0" fontId="5" fillId="0" borderId="57" xfId="4" applyFont="1" applyFill="1" applyBorder="1" applyAlignment="1">
      <alignment horizontal="left" vertical="top" wrapText="1"/>
    </xf>
    <xf numFmtId="165" fontId="5" fillId="0" borderId="26" xfId="4" applyNumberFormat="1" applyFont="1" applyFill="1" applyBorder="1" applyAlignment="1">
      <alignment horizontal="right" wrapText="1"/>
    </xf>
    <xf numFmtId="0" fontId="5" fillId="0" borderId="58" xfId="4" applyFont="1" applyFill="1" applyBorder="1" applyAlignment="1">
      <alignment horizontal="left" vertical="top" wrapText="1"/>
    </xf>
    <xf numFmtId="165" fontId="5" fillId="0" borderId="32" xfId="28" applyNumberFormat="1" applyFont="1" applyFill="1" applyBorder="1" applyAlignment="1">
      <alignment horizontal="right" wrapText="1"/>
    </xf>
    <xf numFmtId="165" fontId="5" fillId="0" borderId="38" xfId="28" applyNumberFormat="1" applyFont="1" applyFill="1" applyBorder="1" applyAlignment="1">
      <alignment horizontal="right" wrapText="1"/>
    </xf>
    <xf numFmtId="165" fontId="5" fillId="0" borderId="54" xfId="28" applyNumberFormat="1" applyFont="1" applyFill="1" applyBorder="1" applyAlignment="1">
      <alignment horizontal="right" wrapText="1"/>
    </xf>
    <xf numFmtId="165" fontId="5" fillId="0" borderId="5" xfId="4" applyNumberFormat="1" applyFont="1" applyFill="1" applyBorder="1" applyAlignment="1">
      <alignment horizontal="right" wrapText="1"/>
    </xf>
    <xf numFmtId="165" fontId="5" fillId="0" borderId="29" xfId="4" applyNumberFormat="1" applyFont="1" applyFill="1" applyBorder="1" applyAlignment="1">
      <alignment horizontal="right" wrapText="1"/>
    </xf>
    <xf numFmtId="0" fontId="5" fillId="0" borderId="55" xfId="0" applyFont="1" applyBorder="1"/>
    <xf numFmtId="0" fontId="5" fillId="0" borderId="56" xfId="0" applyFont="1" applyBorder="1"/>
    <xf numFmtId="0" fontId="5" fillId="0" borderId="34" xfId="0" applyFont="1" applyBorder="1"/>
    <xf numFmtId="3" fontId="6" fillId="0" borderId="6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0" fontId="6" fillId="0" borderId="7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10" fontId="6" fillId="0" borderId="7" xfId="0" applyNumberFormat="1" applyFont="1" applyFill="1" applyBorder="1"/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10" fontId="6" fillId="0" borderId="17" xfId="0" applyNumberFormat="1" applyFont="1" applyFill="1" applyBorder="1"/>
    <xf numFmtId="3" fontId="6" fillId="0" borderId="22" xfId="0" applyNumberFormat="1" applyFont="1" applyFill="1" applyBorder="1"/>
    <xf numFmtId="3" fontId="6" fillId="0" borderId="15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 horizontal="right"/>
    </xf>
    <xf numFmtId="10" fontId="6" fillId="0" borderId="14" xfId="0" applyNumberFormat="1" applyFont="1" applyFill="1" applyBorder="1" applyAlignment="1">
      <alignment horizontal="right"/>
    </xf>
    <xf numFmtId="0" fontId="5" fillId="0" borderId="37" xfId="4" applyFont="1" applyFill="1" applyBorder="1" applyAlignment="1">
      <alignment horizontal="left" vertical="top"/>
    </xf>
    <xf numFmtId="0" fontId="5" fillId="0" borderId="59" xfId="4" applyFont="1" applyFill="1" applyBorder="1" applyAlignment="1">
      <alignment horizontal="left" vertical="top"/>
    </xf>
    <xf numFmtId="165" fontId="6" fillId="0" borderId="28" xfId="4" applyNumberFormat="1" applyFont="1" applyFill="1" applyBorder="1" applyAlignment="1">
      <alignment horizontal="right"/>
    </xf>
    <xf numFmtId="165" fontId="6" fillId="0" borderId="11" xfId="4" applyNumberFormat="1" applyFont="1" applyFill="1" applyBorder="1" applyAlignment="1">
      <alignment horizontal="right"/>
    </xf>
    <xf numFmtId="165" fontId="6" fillId="0" borderId="1" xfId="4" applyNumberFormat="1" applyFont="1" applyFill="1" applyBorder="1" applyAlignment="1">
      <alignment horizontal="right"/>
    </xf>
    <xf numFmtId="165" fontId="6" fillId="0" borderId="16" xfId="4" applyNumberFormat="1" applyFont="1" applyFill="1" applyBorder="1" applyAlignment="1">
      <alignment horizontal="right"/>
    </xf>
    <xf numFmtId="165" fontId="6" fillId="0" borderId="9" xfId="4" applyNumberFormat="1" applyFont="1" applyFill="1" applyBorder="1" applyAlignment="1">
      <alignment horizontal="right"/>
    </xf>
    <xf numFmtId="3" fontId="6" fillId="0" borderId="60" xfId="4" applyNumberFormat="1" applyFont="1" applyFill="1" applyBorder="1" applyAlignment="1">
      <alignment horizontal="right"/>
    </xf>
    <xf numFmtId="3" fontId="6" fillId="0" borderId="61" xfId="4" applyNumberFormat="1" applyFont="1" applyFill="1" applyBorder="1" applyAlignment="1">
      <alignment horizontal="right"/>
    </xf>
    <xf numFmtId="3" fontId="6" fillId="0" borderId="4" xfId="4" applyNumberFormat="1" applyFont="1" applyFill="1" applyBorder="1" applyAlignment="1">
      <alignment horizontal="right"/>
    </xf>
    <xf numFmtId="3" fontId="6" fillId="0" borderId="23" xfId="4" applyNumberFormat="1" applyFont="1" applyFill="1" applyBorder="1" applyAlignment="1">
      <alignment horizontal="right"/>
    </xf>
    <xf numFmtId="3" fontId="6" fillId="0" borderId="40" xfId="4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26" applyNumberFormat="1" applyFon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3" fontId="6" fillId="0" borderId="4" xfId="0" applyNumberFormat="1" applyFont="1" applyFill="1" applyBorder="1"/>
    <xf numFmtId="3" fontId="6" fillId="0" borderId="23" xfId="0" applyNumberFormat="1" applyFont="1" applyFill="1" applyBorder="1"/>
    <xf numFmtId="3" fontId="6" fillId="0" borderId="15" xfId="0" applyNumberFormat="1" applyFont="1" applyFill="1" applyBorder="1"/>
    <xf numFmtId="3" fontId="6" fillId="0" borderId="40" xfId="0" applyNumberFormat="1" applyFont="1" applyFill="1" applyBorder="1"/>
    <xf numFmtId="10" fontId="6" fillId="0" borderId="14" xfId="0" applyNumberFormat="1" applyFont="1" applyFill="1" applyBorder="1"/>
    <xf numFmtId="0" fontId="6" fillId="0" borderId="27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0" fillId="0" borderId="0" xfId="0" applyFill="1"/>
    <xf numFmtId="0" fontId="19" fillId="0" borderId="0" xfId="0" applyFont="1"/>
    <xf numFmtId="0" fontId="23" fillId="0" borderId="0" xfId="0" applyFont="1"/>
    <xf numFmtId="0" fontId="24" fillId="0" borderId="0" xfId="0" applyFont="1"/>
    <xf numFmtId="0" fontId="25" fillId="5" borderId="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8" fontId="19" fillId="0" borderId="2" xfId="0" applyNumberFormat="1" applyFont="1" applyFill="1" applyBorder="1"/>
    <xf numFmtId="5" fontId="19" fillId="0" borderId="0" xfId="0" applyNumberFormat="1" applyFont="1"/>
    <xf numFmtId="5" fontId="19" fillId="0" borderId="0" xfId="0" applyNumberFormat="1" applyFont="1" applyFill="1"/>
    <xf numFmtId="5" fontId="19" fillId="0" borderId="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right" vertical="center"/>
    </xf>
    <xf numFmtId="44" fontId="19" fillId="0" borderId="0" xfId="40" applyFont="1"/>
    <xf numFmtId="0" fontId="25" fillId="0" borderId="2" xfId="0" applyFont="1" applyFill="1" applyBorder="1" applyAlignment="1">
      <alignment horizontal="center" vertical="center" wrapText="1"/>
    </xf>
    <xf numFmtId="5" fontId="25" fillId="0" borderId="2" xfId="0" applyNumberFormat="1" applyFont="1" applyFill="1" applyBorder="1" applyAlignment="1">
      <alignment horizontal="right" vertical="center"/>
    </xf>
    <xf numFmtId="169" fontId="19" fillId="0" borderId="0" xfId="0" applyNumberFormat="1" applyFont="1"/>
    <xf numFmtId="44" fontId="19" fillId="0" borderId="0" xfId="0" applyNumberFormat="1" applyFont="1"/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horizontal="left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/>
    </xf>
    <xf numFmtId="0" fontId="28" fillId="0" borderId="0" xfId="0" applyFont="1"/>
    <xf numFmtId="5" fontId="19" fillId="0" borderId="0" xfId="0" applyNumberFormat="1" applyFont="1" applyFill="1" applyAlignment="1">
      <alignment horizontal="right" vertical="center"/>
    </xf>
    <xf numFmtId="5" fontId="28" fillId="0" borderId="0" xfId="0" applyNumberFormat="1" applyFont="1" applyFill="1" applyBorder="1" applyAlignment="1">
      <alignment horizontal="right" vertical="center"/>
    </xf>
    <xf numFmtId="7" fontId="19" fillId="0" borderId="0" xfId="0" applyNumberFormat="1" applyFont="1"/>
    <xf numFmtId="168" fontId="19" fillId="0" borderId="2" xfId="0" applyNumberFormat="1" applyFont="1" applyFill="1" applyBorder="1" applyAlignment="1">
      <alignment horizontal="right" vertical="center"/>
    </xf>
    <xf numFmtId="38" fontId="19" fillId="0" borderId="63" xfId="0" applyNumberFormat="1" applyFont="1" applyFill="1" applyBorder="1"/>
    <xf numFmtId="5" fontId="19" fillId="0" borderId="2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 vertical="center"/>
    </xf>
    <xf numFmtId="168" fontId="29" fillId="0" borderId="2" xfId="0" applyNumberFormat="1" applyFont="1" applyFill="1" applyBorder="1"/>
    <xf numFmtId="5" fontId="29" fillId="0" borderId="2" xfId="0" applyNumberFormat="1" applyFont="1" applyFill="1" applyBorder="1" applyAlignment="1">
      <alignment vertical="center"/>
    </xf>
    <xf numFmtId="5" fontId="28" fillId="0" borderId="0" xfId="0" applyNumberFormat="1" applyFont="1" applyFill="1" applyBorder="1" applyAlignment="1">
      <alignment vertical="center"/>
    </xf>
    <xf numFmtId="168" fontId="29" fillId="0" borderId="2" xfId="0" applyNumberFormat="1" applyFont="1" applyFill="1" applyBorder="1" applyAlignment="1">
      <alignment horizontal="right" vertical="center"/>
    </xf>
    <xf numFmtId="5" fontId="29" fillId="0" borderId="2" xfId="0" applyNumberFormat="1" applyFont="1" applyFill="1" applyBorder="1" applyAlignment="1">
      <alignment horizontal="right" vertical="center"/>
    </xf>
    <xf numFmtId="5" fontId="28" fillId="0" borderId="0" xfId="0" applyNumberFormat="1" applyFont="1" applyFill="1" applyBorder="1" applyAlignment="1">
      <alignment horizontal="right" vertical="center" wrapText="1"/>
    </xf>
    <xf numFmtId="168" fontId="25" fillId="0" borderId="2" xfId="0" applyNumberFormat="1" applyFont="1" applyFill="1" applyBorder="1" applyAlignment="1">
      <alignment horizontal="right" vertical="center"/>
    </xf>
    <xf numFmtId="7" fontId="25" fillId="0" borderId="0" xfId="0" applyNumberFormat="1" applyFont="1" applyFill="1" applyBorder="1" applyAlignment="1">
      <alignment horizontal="right" vertical="center"/>
    </xf>
    <xf numFmtId="0" fontId="21" fillId="0" borderId="21" xfId="0" applyFont="1" applyBorder="1"/>
    <xf numFmtId="0" fontId="19" fillId="0" borderId="21" xfId="0" applyFont="1" applyBorder="1"/>
    <xf numFmtId="0" fontId="19" fillId="0" borderId="23" xfId="0" applyFont="1" applyBorder="1"/>
    <xf numFmtId="0" fontId="21" fillId="0" borderId="0" xfId="0" applyFont="1"/>
    <xf numFmtId="0" fontId="21" fillId="0" borderId="0" xfId="0" applyFont="1" applyBorder="1" applyAlignment="1">
      <alignment horizontal="left"/>
    </xf>
    <xf numFmtId="0" fontId="19" fillId="0" borderId="0" xfId="0" applyFont="1" applyFill="1"/>
    <xf numFmtId="169" fontId="19" fillId="0" borderId="2" xfId="0" applyNumberFormat="1" applyFont="1" applyFill="1" applyBorder="1" applyAlignment="1">
      <alignment horizontal="right" vertical="center"/>
    </xf>
    <xf numFmtId="38" fontId="28" fillId="0" borderId="0" xfId="0" applyNumberFormat="1" applyFont="1"/>
    <xf numFmtId="0" fontId="19" fillId="0" borderId="0" xfId="0" quotePrefix="1" applyFont="1"/>
    <xf numFmtId="49" fontId="19" fillId="0" borderId="0" xfId="0" applyNumberFormat="1" applyFont="1"/>
    <xf numFmtId="7" fontId="28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/>
    <xf numFmtId="5" fontId="25" fillId="0" borderId="0" xfId="0" applyNumberFormat="1" applyFont="1" applyFill="1" applyBorder="1" applyAlignment="1">
      <alignment horizontal="right" vertical="center"/>
    </xf>
    <xf numFmtId="38" fontId="12" fillId="2" borderId="1" xfId="0" applyNumberFormat="1" applyFont="1" applyFill="1" applyBorder="1" applyAlignment="1">
      <alignment horizontal="left" vertical="top"/>
    </xf>
    <xf numFmtId="38" fontId="12" fillId="2" borderId="5" xfId="0" applyNumberFormat="1" applyFont="1" applyFill="1" applyBorder="1" applyAlignment="1">
      <alignment horizontal="left" vertical="top"/>
    </xf>
    <xf numFmtId="0" fontId="8" fillId="2" borderId="1" xfId="4" applyFont="1" applyFill="1" applyBorder="1" applyAlignment="1">
      <alignment horizontal="left"/>
    </xf>
    <xf numFmtId="0" fontId="8" fillId="2" borderId="5" xfId="4" applyFont="1" applyFill="1" applyBorder="1" applyAlignment="1">
      <alignment horizontal="left"/>
    </xf>
    <xf numFmtId="0" fontId="21" fillId="0" borderId="37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62" xfId="0" applyFont="1" applyBorder="1" applyAlignment="1">
      <alignment horizontal="left" wrapText="1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3" xfId="0" applyFont="1" applyBorder="1" applyAlignment="1">
      <alignment horizontal="left" wrapText="1"/>
    </xf>
    <xf numFmtId="0" fontId="21" fillId="0" borderId="61" xfId="0" applyFont="1" applyBorder="1" applyAlignment="1">
      <alignment horizontal="left" wrapText="1"/>
    </xf>
    <xf numFmtId="0" fontId="21" fillId="0" borderId="37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62" xfId="0" applyFont="1" applyFill="1" applyBorder="1" applyAlignment="1">
      <alignment horizontal="left" wrapText="1"/>
    </xf>
    <xf numFmtId="0" fontId="27" fillId="0" borderId="37" xfId="0" applyFont="1" applyBorder="1" applyAlignment="1">
      <alignment horizontal="left" wrapText="1"/>
    </xf>
  </cellXfs>
  <cellStyles count="41">
    <cellStyle name="Comma 2" xfId="6"/>
    <cellStyle name="Comma 2 2" xfId="14"/>
    <cellStyle name="Comma 2 2 2" xfId="25"/>
    <cellStyle name="Comma 2 3" xfId="19"/>
    <cellStyle name="Comma 3" xfId="31"/>
    <cellStyle name="Currency" xfId="40" builtinId="4"/>
    <cellStyle name="Heading 1" xfId="29" builtinId="16"/>
    <cellStyle name="Heading 2" xfId="30" builtinId="17"/>
    <cellStyle name="Normal" xfId="0" builtinId="0"/>
    <cellStyle name="Normal 2" xfId="2"/>
    <cellStyle name="Normal 2 2" xfId="4"/>
    <cellStyle name="Normal 2 3" xfId="11"/>
    <cellStyle name="Normal 2 4" xfId="33"/>
    <cellStyle name="Normal 3" xfId="1"/>
    <cellStyle name="Normal 3 2" xfId="3"/>
    <cellStyle name="Normal 3 2 2" xfId="12"/>
    <cellStyle name="Normal 3 2 2 2" xfId="23"/>
    <cellStyle name="Normal 3 2 3" xfId="17"/>
    <cellStyle name="Normal 3 3" xfId="10"/>
    <cellStyle name="Normal 3 3 2" xfId="22"/>
    <cellStyle name="Normal 3 4" xfId="8"/>
    <cellStyle name="Normal 3 4 2" xfId="21"/>
    <cellStyle name="Normal 3 5" xfId="16"/>
    <cellStyle name="Normal 3 6" xfId="35"/>
    <cellStyle name="Normal 4" xfId="5"/>
    <cellStyle name="Normal 4 2" xfId="13"/>
    <cellStyle name="Normal 4 2 2" xfId="24"/>
    <cellStyle name="Normal 4 3" xfId="18"/>
    <cellStyle name="Normal 4 4" xfId="37"/>
    <cellStyle name="Normal 5" xfId="9"/>
    <cellStyle name="Normal 5 2" xfId="38"/>
    <cellStyle name="Normal 6" xfId="39"/>
    <cellStyle name="Normal 7" xfId="27"/>
    <cellStyle name="Percent" xfId="28" builtinId="5"/>
    <cellStyle name="Percent 2" xfId="7"/>
    <cellStyle name="Percent 2 2" xfId="15"/>
    <cellStyle name="Percent 2 2 2" xfId="26"/>
    <cellStyle name="Percent 2 3" xfId="20"/>
    <cellStyle name="Percent 2 4" xfId="34"/>
    <cellStyle name="Percent 3" xfId="36"/>
    <cellStyle name="Percent 4" xfId="32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Normal="100" workbookViewId="0">
      <selection activeCell="L9" sqref="L9"/>
    </sheetView>
  </sheetViews>
  <sheetFormatPr defaultRowHeight="12.75" x14ac:dyDescent="0.2"/>
  <cols>
    <col min="1" max="1" width="12.28515625" style="1" customWidth="1"/>
    <col min="2" max="2" width="48.5703125" customWidth="1"/>
    <col min="3" max="3" width="19.85546875" customWidth="1"/>
    <col min="4" max="4" width="11" customWidth="1"/>
    <col min="5" max="6" width="12" customWidth="1"/>
    <col min="7" max="8" width="12" style="3" customWidth="1"/>
    <col min="9" max="9" width="12" style="5" customWidth="1"/>
  </cols>
  <sheetData>
    <row r="1" spans="1:14" s="5" customFormat="1" ht="15" x14ac:dyDescent="0.2">
      <c r="A1" s="362" t="s">
        <v>64</v>
      </c>
      <c r="B1" s="363"/>
      <c r="C1" s="363"/>
      <c r="D1" s="363"/>
      <c r="E1" s="363"/>
      <c r="F1" s="363"/>
      <c r="G1" s="363"/>
      <c r="H1" s="363"/>
      <c r="I1" s="188"/>
      <c r="J1" s="9"/>
      <c r="K1" s="9"/>
      <c r="L1" s="9"/>
      <c r="M1" s="9"/>
      <c r="N1" s="9"/>
    </row>
    <row r="2" spans="1:14" s="5" customFormat="1" x14ac:dyDescent="0.2">
      <c r="A2" s="60" t="s">
        <v>12</v>
      </c>
      <c r="B2" s="61" t="s">
        <v>49</v>
      </c>
      <c r="C2" s="61" t="s">
        <v>100</v>
      </c>
      <c r="D2" s="76" t="s">
        <v>17</v>
      </c>
      <c r="E2" s="76" t="s">
        <v>19</v>
      </c>
      <c r="F2" s="76" t="s">
        <v>51</v>
      </c>
      <c r="G2" s="76" t="s">
        <v>37</v>
      </c>
      <c r="H2" s="76" t="s">
        <v>55</v>
      </c>
      <c r="I2" s="76" t="s">
        <v>57</v>
      </c>
      <c r="J2" s="9"/>
      <c r="K2" s="9"/>
      <c r="L2" s="9"/>
      <c r="M2" s="9"/>
      <c r="N2" s="9"/>
    </row>
    <row r="3" spans="1:14" s="5" customFormat="1" x14ac:dyDescent="0.2">
      <c r="A3" s="33" t="s">
        <v>0</v>
      </c>
      <c r="B3" s="58" t="s">
        <v>75</v>
      </c>
      <c r="C3" s="58" t="s">
        <v>32</v>
      </c>
      <c r="D3" s="85">
        <f>'Section A Appendix'!F3</f>
        <v>3.5745679353156099</v>
      </c>
      <c r="E3" s="85">
        <f>'Section A Appendix'!I3</f>
        <v>3.6454849498327802</v>
      </c>
      <c r="F3" s="85">
        <f>'Section A Appendix'!L3</f>
        <v>3.6861474716876801</v>
      </c>
      <c r="G3" s="85">
        <f>'Section A Appendix'!O3</f>
        <v>3.6894667670956398</v>
      </c>
      <c r="H3" s="85">
        <v>3.8120816998418898</v>
      </c>
      <c r="I3" s="85">
        <f>'Section A Appendix'!U3</f>
        <v>3.6562325766474699</v>
      </c>
      <c r="J3" s="9"/>
      <c r="K3" s="9"/>
      <c r="L3" s="9"/>
      <c r="M3" s="9"/>
      <c r="N3" s="9"/>
    </row>
    <row r="4" spans="1:14" s="5" customFormat="1" x14ac:dyDescent="0.2">
      <c r="A4" s="33" t="s">
        <v>0</v>
      </c>
      <c r="B4" s="58" t="s">
        <v>75</v>
      </c>
      <c r="C4" s="58" t="s">
        <v>33</v>
      </c>
      <c r="D4" s="86">
        <f>'Section A Appendix'!F4</f>
        <v>3.5668089862106216</v>
      </c>
      <c r="E4" s="79">
        <f>'Section A Appendix'!I4</f>
        <v>3.6062823313746173</v>
      </c>
      <c r="F4" s="85">
        <f>'Section A Appendix'!L4</f>
        <v>3.540876692221596</v>
      </c>
      <c r="G4" s="85">
        <f>'Section A Appendix'!O4</f>
        <v>3.6584163599999999</v>
      </c>
      <c r="H4" s="85">
        <v>3.8184556199999999</v>
      </c>
      <c r="I4" s="85">
        <f>'Section A Appendix'!U4</f>
        <v>3.6317728453845954</v>
      </c>
    </row>
    <row r="5" spans="1:14" s="5" customFormat="1" x14ac:dyDescent="0.2">
      <c r="A5" s="72" t="s">
        <v>0</v>
      </c>
      <c r="B5" s="117" t="s">
        <v>75</v>
      </c>
      <c r="C5" s="117" t="s">
        <v>72</v>
      </c>
      <c r="D5" s="138">
        <f>'Section A Appendix'!F5</f>
        <v>4.4694798376798399</v>
      </c>
      <c r="E5" s="128">
        <f>'Section A Appendix'!I5</f>
        <v>4.3135783945986503</v>
      </c>
      <c r="F5" s="128">
        <f>'Section A Appendix'!L5</f>
        <v>3.8267000912384499</v>
      </c>
      <c r="G5" s="128">
        <f>'Section A Appendix'!O5</f>
        <v>3.4673273812066601</v>
      </c>
      <c r="H5" s="128">
        <v>3.2407464131247199</v>
      </c>
      <c r="I5" s="128">
        <f>'Section A Appendix'!U5</f>
        <v>3.4966395931182999</v>
      </c>
    </row>
    <row r="6" spans="1:14" s="5" customFormat="1" x14ac:dyDescent="0.2">
      <c r="A6" s="72" t="s">
        <v>0</v>
      </c>
      <c r="B6" s="117" t="s">
        <v>75</v>
      </c>
      <c r="C6" s="117" t="s">
        <v>73</v>
      </c>
      <c r="D6" s="138">
        <f>'Section A Appendix'!F6</f>
        <v>3.6833718950539098</v>
      </c>
      <c r="E6" s="128">
        <f>'Section A Appendix'!I6</f>
        <v>4.2253848118310797</v>
      </c>
      <c r="F6" s="128">
        <f>'Section A Appendix'!L6</f>
        <v>4.2524082516118797</v>
      </c>
      <c r="G6" s="128">
        <f>'Section A Appendix'!O6</f>
        <v>4.1845493562231804</v>
      </c>
      <c r="H6" s="128">
        <v>3.6942129860382198</v>
      </c>
      <c r="I6" s="128">
        <f>'Section A Appendix'!U6</f>
        <v>3.7103566064960698</v>
      </c>
    </row>
    <row r="7" spans="1:14" s="5" customFormat="1" ht="13.5" thickBot="1" x14ac:dyDescent="0.25">
      <c r="A7" s="72" t="s">
        <v>0</v>
      </c>
      <c r="B7" s="117" t="s">
        <v>75</v>
      </c>
      <c r="C7" s="117" t="s">
        <v>74</v>
      </c>
      <c r="D7" s="128">
        <f>'Section A Appendix'!F7</f>
        <v>3.3921003986268099</v>
      </c>
      <c r="E7" s="128">
        <f>'Section A Appendix'!I7</f>
        <v>4.0031332143314398</v>
      </c>
      <c r="F7" s="128">
        <f>'Section A Appendix'!L7</f>
        <v>3.9372342620560898</v>
      </c>
      <c r="G7" s="128">
        <f>'Section A Appendix'!O7</f>
        <v>3.77867327158049</v>
      </c>
      <c r="H7" s="128">
        <v>4.56767864818978</v>
      </c>
      <c r="I7" s="128">
        <f>'Section A Appendix'!U7</f>
        <v>3.8905479675346801</v>
      </c>
    </row>
    <row r="8" spans="1:14" s="5" customFormat="1" x14ac:dyDescent="0.2">
      <c r="A8" s="71" t="s">
        <v>41</v>
      </c>
      <c r="B8" s="75" t="s">
        <v>1</v>
      </c>
      <c r="C8" s="75" t="s">
        <v>32</v>
      </c>
      <c r="D8" s="25">
        <f>'Section A Appendix'!F8</f>
        <v>5.7000000000000002E-2</v>
      </c>
      <c r="E8" s="25">
        <f>'Section A Appendix'!I8</f>
        <v>6.3E-2</v>
      </c>
      <c r="F8" s="25">
        <f>'Section A Appendix'!L8</f>
        <v>3.7999999999999999E-2</v>
      </c>
      <c r="G8" s="25">
        <f>'Section A Appendix'!O8</f>
        <v>5.9957173447537475E-2</v>
      </c>
      <c r="H8" s="25">
        <v>7.5342465753424653E-2</v>
      </c>
      <c r="I8" s="25">
        <f>'Section A Appendix'!U8</f>
        <v>4.9402604376426365E-2</v>
      </c>
    </row>
    <row r="9" spans="1:14" s="5" customFormat="1" x14ac:dyDescent="0.2">
      <c r="A9" s="33" t="s">
        <v>41</v>
      </c>
      <c r="B9" s="58" t="s">
        <v>1</v>
      </c>
      <c r="C9" s="58" t="s">
        <v>33</v>
      </c>
      <c r="D9" s="22">
        <f>'Section A Appendix'!F9</f>
        <v>5.6846576711644177E-2</v>
      </c>
      <c r="E9" s="22">
        <f>'Section A Appendix'!I9</f>
        <v>6.0999999999999999E-2</v>
      </c>
      <c r="F9" s="77">
        <f>'Section A Appendix'!L9</f>
        <v>3.7999999999999999E-2</v>
      </c>
      <c r="G9" s="77">
        <f>'Section A Appendix'!O9</f>
        <v>6.0923731388635674E-2</v>
      </c>
      <c r="H9" s="77">
        <v>7.7202543142597641E-2</v>
      </c>
      <c r="I9" s="77">
        <f>'Section A Appendix'!U9</f>
        <v>5.0168634064080946E-2</v>
      </c>
    </row>
    <row r="10" spans="1:14" s="5" customFormat="1" x14ac:dyDescent="0.2">
      <c r="A10" s="72" t="s">
        <v>41</v>
      </c>
      <c r="B10" s="117" t="s">
        <v>1</v>
      </c>
      <c r="C10" s="117" t="s">
        <v>72</v>
      </c>
      <c r="D10" s="182">
        <f>'Section A Appendix'!F10</f>
        <v>6.0283687943262408E-2</v>
      </c>
      <c r="E10" s="129">
        <f>'Section A Appendix'!I10</f>
        <v>0.15151515151515152</v>
      </c>
      <c r="F10" s="129">
        <f>'Section A Appendix'!L10</f>
        <v>8.4507042253521125E-2</v>
      </c>
      <c r="G10" s="129">
        <f>'Section A Appendix'!O10</f>
        <v>7.2398190045248875E-2</v>
      </c>
      <c r="H10" s="129">
        <v>7.7419354838709681E-2</v>
      </c>
      <c r="I10" s="129">
        <f>'Section A Appendix'!U10</f>
        <v>3.8834951456310676E-2</v>
      </c>
    </row>
    <row r="11" spans="1:14" s="5" customFormat="1" x14ac:dyDescent="0.2">
      <c r="A11" s="72" t="s">
        <v>41</v>
      </c>
      <c r="B11" s="117" t="s">
        <v>1</v>
      </c>
      <c r="C11" s="117" t="s">
        <v>73</v>
      </c>
      <c r="D11" s="182">
        <f>'Section A Appendix'!F11</f>
        <v>6.5000000000000002E-2</v>
      </c>
      <c r="E11" s="129">
        <f>'Section A Appendix'!I11</f>
        <v>8.6999999999999994E-2</v>
      </c>
      <c r="F11" s="129">
        <f>'Section A Appendix'!L11</f>
        <v>3.5000000000000003E-2</v>
      </c>
      <c r="G11" s="129">
        <f>'Section A Appendix'!O11</f>
        <v>4.4917257683215132E-2</v>
      </c>
      <c r="H11" s="129">
        <v>4.4776119402985072E-2</v>
      </c>
      <c r="I11" s="129">
        <f>'Section A Appendix'!U11</f>
        <v>3.3033033033033031E-2</v>
      </c>
    </row>
    <row r="12" spans="1:14" s="5" customFormat="1" ht="13.5" thickBot="1" x14ac:dyDescent="0.25">
      <c r="A12" s="72" t="s">
        <v>41</v>
      </c>
      <c r="B12" s="117" t="s">
        <v>1</v>
      </c>
      <c r="C12" s="117" t="s">
        <v>74</v>
      </c>
      <c r="D12" s="129">
        <f>'Section A Appendix'!F12</f>
        <v>7.7306733167082295E-2</v>
      </c>
      <c r="E12" s="129">
        <f>'Section A Appendix'!I12</f>
        <v>7.0945945945945943E-2</v>
      </c>
      <c r="F12" s="129">
        <f>'Section A Appendix'!L12</f>
        <v>5.7921635434412269E-2</v>
      </c>
      <c r="G12" s="129">
        <f>'Section A Appendix'!O12</f>
        <v>4.8192771084337352E-2</v>
      </c>
      <c r="H12" s="129">
        <v>8.6956521739130432E-2</v>
      </c>
      <c r="I12" s="129">
        <f>'Section A Appendix'!U12</f>
        <v>4.3984476067270378E-2</v>
      </c>
    </row>
    <row r="13" spans="1:14" s="5" customFormat="1" x14ac:dyDescent="0.2">
      <c r="A13" s="26" t="s">
        <v>3</v>
      </c>
      <c r="B13" s="4" t="s">
        <v>2</v>
      </c>
      <c r="C13" s="4" t="s">
        <v>32</v>
      </c>
      <c r="D13" s="25">
        <f>'Section A Appendix'!F13</f>
        <v>0.58574158108430896</v>
      </c>
      <c r="E13" s="25">
        <f>'Section A Appendix'!I13</f>
        <v>0.58410151359963602</v>
      </c>
      <c r="F13" s="25">
        <f>'Section A Appendix'!L13</f>
        <v>0.58848978197757196</v>
      </c>
      <c r="G13" s="25">
        <f>'Section A Appendix'!O13</f>
        <v>0.59053938356164404</v>
      </c>
      <c r="H13" s="25">
        <v>0.57389162561576401</v>
      </c>
      <c r="I13" s="25">
        <f>'Section A Appendix'!U13</f>
        <v>0.56963329213020197</v>
      </c>
    </row>
    <row r="14" spans="1:14" s="5" customFormat="1" x14ac:dyDescent="0.2">
      <c r="A14" s="10" t="s">
        <v>3</v>
      </c>
      <c r="B14" s="15" t="s">
        <v>2</v>
      </c>
      <c r="C14" s="15" t="s">
        <v>33</v>
      </c>
      <c r="D14" s="22">
        <f>'Section A Appendix'!F14</f>
        <v>0.59158177974245629</v>
      </c>
      <c r="E14" s="22">
        <f>'Section A Appendix'!I14</f>
        <v>0.59318001586042823</v>
      </c>
      <c r="F14" s="22">
        <f>'Section A Appendix'!L14</f>
        <v>0.5990246875952453</v>
      </c>
      <c r="G14" s="22">
        <f>'Section A Appendix'!O14</f>
        <v>0.59345821160565959</v>
      </c>
      <c r="H14" s="22">
        <v>0.58644002317944799</v>
      </c>
      <c r="I14" s="22">
        <f>'Section A Appendix'!U14</f>
        <v>0.573736208264224</v>
      </c>
    </row>
    <row r="15" spans="1:14" s="5" customFormat="1" x14ac:dyDescent="0.2">
      <c r="A15" s="20" t="s">
        <v>3</v>
      </c>
      <c r="B15" s="21" t="s">
        <v>2</v>
      </c>
      <c r="C15" s="21" t="s">
        <v>72</v>
      </c>
      <c r="D15" s="129">
        <f>'Section A Appendix'!F15</f>
        <v>0.40394088669950701</v>
      </c>
      <c r="E15" s="129">
        <f>'Section A Appendix'!I15</f>
        <v>0.432</v>
      </c>
      <c r="F15" s="129">
        <f>'Section A Appendix'!L15</f>
        <v>0.53242320819112599</v>
      </c>
      <c r="G15" s="129">
        <f>'Section A Appendix'!O15</f>
        <v>0.52407152682255798</v>
      </c>
      <c r="H15" s="129">
        <v>0.47489539748954002</v>
      </c>
      <c r="I15" s="129">
        <f>'Section A Appendix'!U15</f>
        <v>0.50161812297734598</v>
      </c>
    </row>
    <row r="16" spans="1:14" s="5" customFormat="1" x14ac:dyDescent="0.2">
      <c r="A16" s="20" t="s">
        <v>3</v>
      </c>
      <c r="B16" s="21" t="s">
        <v>2</v>
      </c>
      <c r="C16" s="21" t="s">
        <v>73</v>
      </c>
      <c r="D16" s="129">
        <f>'Section A Appendix'!F16</f>
        <v>0.45300000000000001</v>
      </c>
      <c r="E16" s="129">
        <f>'Section A Appendix'!I16</f>
        <v>0.45808636748518206</v>
      </c>
      <c r="F16" s="129">
        <f>'Section A Appendix'!L16</f>
        <v>0.44</v>
      </c>
      <c r="G16" s="129">
        <f>'Section A Appendix'!O16</f>
        <v>0.54900000000000004</v>
      </c>
      <c r="H16" s="129">
        <v>0.51897533206831103</v>
      </c>
      <c r="I16" s="129">
        <f>'Section A Appendix'!U16</f>
        <v>0.48776978417266198</v>
      </c>
    </row>
    <row r="17" spans="1:9" s="5" customFormat="1" ht="13.5" thickBot="1" x14ac:dyDescent="0.25">
      <c r="A17" s="20" t="s">
        <v>3</v>
      </c>
      <c r="B17" s="21" t="s">
        <v>2</v>
      </c>
      <c r="C17" s="21" t="s">
        <v>74</v>
      </c>
      <c r="D17" s="129">
        <f>'Section A Appendix'!F17</f>
        <v>0.55896351136964595</v>
      </c>
      <c r="E17" s="129">
        <f>'Section A Appendix'!I17</f>
        <v>0.58237356034051102</v>
      </c>
      <c r="F17" s="129">
        <f>'Section A Appendix'!L17</f>
        <v>0.59649122807017496</v>
      </c>
      <c r="G17" s="129">
        <f>'Section A Appendix'!O17</f>
        <v>0.65947112790070195</v>
      </c>
      <c r="H17" s="129">
        <v>0.606844741235392</v>
      </c>
      <c r="I17" s="129">
        <f>'Section A Appendix'!U17</f>
        <v>0.57342657342657299</v>
      </c>
    </row>
    <row r="18" spans="1:9" s="5" customFormat="1" x14ac:dyDescent="0.2">
      <c r="A18" s="26" t="s">
        <v>4</v>
      </c>
      <c r="B18" s="121" t="s">
        <v>42</v>
      </c>
      <c r="C18" s="4" t="s">
        <v>32</v>
      </c>
      <c r="D18" s="25">
        <f>'Section A Appendix'!F18</f>
        <v>0.34866718426501037</v>
      </c>
      <c r="E18" s="25">
        <f>'Section A Appendix'!I18</f>
        <v>0.34906802227063666</v>
      </c>
      <c r="F18" s="25">
        <f>'Section A Appendix'!L18</f>
        <v>0.35695476622388672</v>
      </c>
      <c r="G18" s="25">
        <f>'Section A Appendix'!O18</f>
        <v>0.36689615605278258</v>
      </c>
      <c r="H18" s="25">
        <v>0.36794740529180364</v>
      </c>
      <c r="I18" s="25">
        <f>'Section A Appendix'!U18</f>
        <v>0.35254910302772458</v>
      </c>
    </row>
    <row r="19" spans="1:9" s="5" customFormat="1" x14ac:dyDescent="0.2">
      <c r="A19" s="10" t="s">
        <v>4</v>
      </c>
      <c r="B19" s="6" t="s">
        <v>42</v>
      </c>
      <c r="C19" s="15" t="s">
        <v>33</v>
      </c>
      <c r="D19" s="22">
        <f>'Section A Appendix'!F19</f>
        <v>0.35576789918293866</v>
      </c>
      <c r="E19" s="22">
        <f>'Section A Appendix'!I19</f>
        <v>0.35700363825363823</v>
      </c>
      <c r="F19" s="22">
        <f>'Section A Appendix'!L19</f>
        <v>0.36394790952707334</v>
      </c>
      <c r="G19" s="22">
        <f>'Section A Appendix'!O19</f>
        <v>0.37166349634902129</v>
      </c>
      <c r="H19" s="22">
        <v>0.37480719794344475</v>
      </c>
      <c r="I19" s="22">
        <f>'Section A Appendix'!U19</f>
        <v>0.37491134751773048</v>
      </c>
    </row>
    <row r="20" spans="1:9" s="5" customFormat="1" x14ac:dyDescent="0.2">
      <c r="A20" s="20" t="s">
        <v>4</v>
      </c>
      <c r="B20" s="119" t="s">
        <v>42</v>
      </c>
      <c r="C20" s="21" t="s">
        <v>72</v>
      </c>
      <c r="D20" s="129">
        <f>'Section A Appendix'!F20</f>
        <v>0.28260869565217389</v>
      </c>
      <c r="E20" s="129">
        <f>'Section A Appendix'!I20</f>
        <v>0.32537960954446854</v>
      </c>
      <c r="F20" s="129">
        <f>'Section A Appendix'!L20</f>
        <v>0.37627811860940696</v>
      </c>
      <c r="G20" s="129">
        <f>'Section A Appendix'!O20</f>
        <v>0.4017857142857143</v>
      </c>
      <c r="H20" s="129">
        <v>0.36047904191616764</v>
      </c>
      <c r="I20" s="129">
        <f>'Section A Appendix'!U20</f>
        <v>0.34358974358974359</v>
      </c>
    </row>
    <row r="21" spans="1:9" s="5" customFormat="1" x14ac:dyDescent="0.2">
      <c r="A21" s="20" t="s">
        <v>4</v>
      </c>
      <c r="B21" s="119" t="s">
        <v>42</v>
      </c>
      <c r="C21" s="21" t="s">
        <v>73</v>
      </c>
      <c r="D21" s="129">
        <f>'Section A Appendix'!F21</f>
        <v>0.24753451676528598</v>
      </c>
      <c r="E21" s="129">
        <f>'Section A Appendix'!I21</f>
        <v>0.24116607773851589</v>
      </c>
      <c r="F21" s="129">
        <f>'Section A Appendix'!L21</f>
        <v>0.24903846153846154</v>
      </c>
      <c r="G21" s="129">
        <f>'Section A Appendix'!O21</f>
        <v>0.29832303618711387</v>
      </c>
      <c r="H21" s="129">
        <v>0.25380228136882127</v>
      </c>
      <c r="I21" s="129">
        <f>'Section A Appendix'!U21</f>
        <v>0.24523506988564167</v>
      </c>
    </row>
    <row r="22" spans="1:9" s="5" customFormat="1" ht="13.5" thickBot="1" x14ac:dyDescent="0.25">
      <c r="A22" s="20" t="s">
        <v>4</v>
      </c>
      <c r="B22" s="119" t="s">
        <v>42</v>
      </c>
      <c r="C22" s="21" t="s">
        <v>74</v>
      </c>
      <c r="D22" s="129">
        <f>'Section A Appendix'!F22</f>
        <v>0.20695102685624012</v>
      </c>
      <c r="E22" s="129">
        <f>'Section A Appendix'!I22</f>
        <v>0.25128998968008254</v>
      </c>
      <c r="F22" s="129">
        <f>'Section A Appendix'!L22</f>
        <v>0.27066748315982853</v>
      </c>
      <c r="G22" s="129">
        <f>'Section A Appendix'!O22</f>
        <v>0.34617814276689829</v>
      </c>
      <c r="H22" s="129">
        <v>0.3287878787878788</v>
      </c>
      <c r="I22" s="129">
        <f>'Section A Appendix'!U22</f>
        <v>0.2405237767057202</v>
      </c>
    </row>
    <row r="23" spans="1:9" s="5" customFormat="1" x14ac:dyDescent="0.2">
      <c r="A23" s="26" t="s">
        <v>6</v>
      </c>
      <c r="B23" s="121" t="s">
        <v>43</v>
      </c>
      <c r="C23" s="4" t="s">
        <v>32</v>
      </c>
      <c r="D23" s="25">
        <f>'Section A Appendix'!F23</f>
        <v>0.42753623188405798</v>
      </c>
      <c r="E23" s="25">
        <f>'Section A Appendix'!I23</f>
        <v>0.43700072621641251</v>
      </c>
      <c r="F23" s="25">
        <f>'Section A Appendix'!L23</f>
        <v>0.42805313359471003</v>
      </c>
      <c r="G23" s="25">
        <f>'Section A Appendix'!O23</f>
        <v>0.43178427997705104</v>
      </c>
      <c r="H23" s="25">
        <v>0.38168885056851865</v>
      </c>
      <c r="I23" s="25">
        <f>'Section A Appendix'!U23</f>
        <v>0.45678224491242997</v>
      </c>
    </row>
    <row r="24" spans="1:9" s="5" customFormat="1" x14ac:dyDescent="0.2">
      <c r="A24" s="10" t="s">
        <v>6</v>
      </c>
      <c r="B24" s="6" t="s">
        <v>43</v>
      </c>
      <c r="C24" s="15" t="s">
        <v>33</v>
      </c>
      <c r="D24" s="22">
        <f>'Section A Appendix'!F24</f>
        <v>0.41967871485943775</v>
      </c>
      <c r="E24" s="22">
        <f>'Section A Appendix'!I24</f>
        <v>0.4287941787941788</v>
      </c>
      <c r="F24" s="22">
        <f>'Section A Appendix'!L24</f>
        <v>0.42258084615863917</v>
      </c>
      <c r="G24" s="22">
        <f>'Section A Appendix'!O24</f>
        <v>0.42928146284592256</v>
      </c>
      <c r="H24" s="22">
        <v>0.37840616966580976</v>
      </c>
      <c r="I24" s="22">
        <f>'Section A Appendix'!U24</f>
        <v>0.44503546099290781</v>
      </c>
    </row>
    <row r="25" spans="1:9" s="5" customFormat="1" x14ac:dyDescent="0.2">
      <c r="A25" s="10" t="s">
        <v>6</v>
      </c>
      <c r="B25" s="6" t="s">
        <v>43</v>
      </c>
      <c r="C25" s="21" t="s">
        <v>72</v>
      </c>
      <c r="D25" s="129">
        <f>'Section A Appendix'!F25</f>
        <v>0.47826086956521741</v>
      </c>
      <c r="E25" s="129">
        <f>'Section A Appendix'!I25</f>
        <v>0.47722342733188722</v>
      </c>
      <c r="F25" s="129">
        <f>'Section A Appendix'!L25</f>
        <v>0.40286298568507156</v>
      </c>
      <c r="G25" s="129">
        <f>'Section A Appendix'!O25</f>
        <v>0.41220238095238093</v>
      </c>
      <c r="H25" s="129">
        <v>0.53413173652694612</v>
      </c>
      <c r="I25" s="129">
        <f>'Section A Appendix'!U25</f>
        <v>0.48376068376068376</v>
      </c>
    </row>
    <row r="26" spans="1:9" s="5" customFormat="1" x14ac:dyDescent="0.2">
      <c r="A26" s="10" t="s">
        <v>6</v>
      </c>
      <c r="B26" s="6" t="s">
        <v>43</v>
      </c>
      <c r="C26" s="21" t="s">
        <v>73</v>
      </c>
      <c r="D26" s="129">
        <f>'Section A Appendix'!F26</f>
        <v>0.53944773175542404</v>
      </c>
      <c r="E26" s="129">
        <f>'Section A Appendix'!I26</f>
        <v>0.54858657243816256</v>
      </c>
      <c r="F26" s="129">
        <f>'Section A Appendix'!L26</f>
        <v>0.51249999999999996</v>
      </c>
      <c r="G26" s="129">
        <f>'Section A Appendix'!O26</f>
        <v>0.46778464254192409</v>
      </c>
      <c r="H26" s="129">
        <v>0.5</v>
      </c>
      <c r="I26" s="129">
        <f>'Section A Appendix'!U26</f>
        <v>0.49682337992376113</v>
      </c>
    </row>
    <row r="27" spans="1:9" s="5" customFormat="1" ht="13.5" thickBot="1" x14ac:dyDescent="0.25">
      <c r="A27" s="19" t="s">
        <v>6</v>
      </c>
      <c r="B27" s="139" t="s">
        <v>43</v>
      </c>
      <c r="C27" s="21" t="s">
        <v>74</v>
      </c>
      <c r="D27" s="129">
        <f>'Section A Appendix'!F27</f>
        <v>0.55871511321748291</v>
      </c>
      <c r="E27" s="129">
        <f>'Section A Appendix'!I27</f>
        <v>0.53766769865841069</v>
      </c>
      <c r="F27" s="129">
        <f>'Section A Appendix'!L27</f>
        <v>0.50336803429271282</v>
      </c>
      <c r="G27" s="129">
        <f>'Section A Appendix'!O27</f>
        <v>0.45293746051800376</v>
      </c>
      <c r="H27" s="129">
        <v>0.49090909090909091</v>
      </c>
      <c r="I27" s="129">
        <f>'Section A Appendix'!U27</f>
        <v>0.5155065472088215</v>
      </c>
    </row>
    <row r="28" spans="1:9" s="5" customFormat="1" x14ac:dyDescent="0.2">
      <c r="A28" s="26" t="s">
        <v>7</v>
      </c>
      <c r="B28" s="4" t="s">
        <v>44</v>
      </c>
      <c r="C28" s="4" t="s">
        <v>32</v>
      </c>
      <c r="D28" s="25">
        <f>'Section A Appendix'!F28</f>
        <v>0.22379658385093168</v>
      </c>
      <c r="E28" s="25">
        <f>'Section A Appendix'!I28</f>
        <v>0.21393125151295087</v>
      </c>
      <c r="F28" s="25">
        <f>'Section A Appendix'!L28</f>
        <v>0.21499210018140325</v>
      </c>
      <c r="G28" s="25">
        <f>'Section A Appendix'!O28</f>
        <v>0.20131956397016637</v>
      </c>
      <c r="H28" s="25">
        <v>0.18553645524599882</v>
      </c>
      <c r="I28" s="25">
        <f>'Section A Appendix'!U28</f>
        <v>0.19066865205984543</v>
      </c>
    </row>
    <row r="29" spans="1:9" s="5" customFormat="1" x14ac:dyDescent="0.2">
      <c r="A29" s="10" t="s">
        <v>7</v>
      </c>
      <c r="B29" s="15" t="s">
        <v>44</v>
      </c>
      <c r="C29" s="15" t="s">
        <v>33</v>
      </c>
      <c r="D29" s="22">
        <f>'Section A Appendix'!F29</f>
        <v>0.22455338595762359</v>
      </c>
      <c r="E29" s="22">
        <f>'Section A Appendix'!I29</f>
        <v>0.21420218295218296</v>
      </c>
      <c r="F29" s="22">
        <f>'Section A Appendix'!L29</f>
        <v>0.21347124431428749</v>
      </c>
      <c r="G29" s="22">
        <f>'Section A Appendix'!O29</f>
        <v>0.19905504080505615</v>
      </c>
      <c r="H29" s="22">
        <v>0.18189088831762354</v>
      </c>
      <c r="I29" s="22">
        <f>'Section A Appendix'!U29</f>
        <v>0.18005319148936169</v>
      </c>
    </row>
    <row r="30" spans="1:9" s="5" customFormat="1" x14ac:dyDescent="0.2">
      <c r="A30" s="20" t="s">
        <v>7</v>
      </c>
      <c r="B30" s="21" t="s">
        <v>44</v>
      </c>
      <c r="C30" s="117" t="s">
        <v>72</v>
      </c>
      <c r="D30" s="129">
        <f>'Section A Appendix'!F30</f>
        <v>0.2391304347826087</v>
      </c>
      <c r="E30" s="129">
        <f>'Section A Appendix'!I30</f>
        <v>0.19739696312364424</v>
      </c>
      <c r="F30" s="129">
        <f>'Section A Appendix'!L30</f>
        <v>0.22085889570552147</v>
      </c>
      <c r="G30" s="129">
        <f>'Section A Appendix'!O30</f>
        <v>0.18601190476190477</v>
      </c>
      <c r="H30" s="129">
        <v>0.10538922155688622</v>
      </c>
      <c r="I30" s="129">
        <f>'Section A Appendix'!U30</f>
        <v>0.17264957264957265</v>
      </c>
    </row>
    <row r="31" spans="1:9" s="5" customFormat="1" x14ac:dyDescent="0.2">
      <c r="A31" s="20" t="s">
        <v>7</v>
      </c>
      <c r="B31" s="21" t="s">
        <v>44</v>
      </c>
      <c r="C31" s="117" t="s">
        <v>73</v>
      </c>
      <c r="D31" s="129">
        <f>'Section A Appendix'!F31</f>
        <v>0.21301775147928995</v>
      </c>
      <c r="E31" s="129">
        <f>'Section A Appendix'!I31</f>
        <v>0.21024734982332155</v>
      </c>
      <c r="F31" s="129">
        <f>'Section A Appendix'!L31</f>
        <v>0.23846153846153847</v>
      </c>
      <c r="G31" s="129">
        <f>'Section A Appendix'!O31</f>
        <v>0.23389232127096204</v>
      </c>
      <c r="H31" s="129">
        <v>0.2461977186311787</v>
      </c>
      <c r="I31" s="129">
        <f>'Section A Appendix'!U31</f>
        <v>0.25794155019059722</v>
      </c>
    </row>
    <row r="32" spans="1:9" s="5" customFormat="1" ht="13.5" thickBot="1" x14ac:dyDescent="0.25">
      <c r="A32" s="20" t="s">
        <v>7</v>
      </c>
      <c r="B32" s="21" t="s">
        <v>44</v>
      </c>
      <c r="C32" s="21" t="s">
        <v>74</v>
      </c>
      <c r="D32" s="129">
        <f>'Section A Appendix'!F32</f>
        <v>0.23433385992627698</v>
      </c>
      <c r="E32" s="129">
        <f>'Section A Appendix'!I32</f>
        <v>0.21104231166150672</v>
      </c>
      <c r="F32" s="129">
        <f>'Section A Appendix'!L32</f>
        <v>0.22596448254745866</v>
      </c>
      <c r="G32" s="129">
        <f>'Section A Appendix'!O32</f>
        <v>0.20088439671509792</v>
      </c>
      <c r="H32" s="129">
        <v>0.1803030303030303</v>
      </c>
      <c r="I32" s="129">
        <f>'Section A Appendix'!U32</f>
        <v>0.2439696760854583</v>
      </c>
    </row>
    <row r="33" spans="1:9" s="5" customFormat="1" x14ac:dyDescent="0.2">
      <c r="A33" s="26" t="s">
        <v>8</v>
      </c>
      <c r="B33" s="4" t="s">
        <v>5</v>
      </c>
      <c r="C33" s="4" t="s">
        <v>32</v>
      </c>
      <c r="D33" s="25">
        <f>'Section A Appendix'!F33</f>
        <v>7.3797678275290199E-2</v>
      </c>
      <c r="E33" s="25">
        <f>'Section A Appendix'!I33</f>
        <v>6.6080528644229197E-2</v>
      </c>
      <c r="F33" s="25">
        <f>'Section A Appendix'!L33</f>
        <v>6.7574872959238794E-2</v>
      </c>
      <c r="G33" s="25">
        <f>'Section A Appendix'!O33</f>
        <v>6.3761955366631207E-2</v>
      </c>
      <c r="H33" s="25">
        <v>6.0765718299964903E-2</v>
      </c>
      <c r="I33" s="25">
        <f>'Section A Appendix'!U33</f>
        <v>5.7345062504133897E-2</v>
      </c>
    </row>
    <row r="34" spans="1:9" s="5" customFormat="1" ht="14.25" customHeight="1" x14ac:dyDescent="0.2">
      <c r="A34" s="17" t="s">
        <v>8</v>
      </c>
      <c r="B34" s="18" t="s">
        <v>5</v>
      </c>
      <c r="C34" s="15" t="s">
        <v>33</v>
      </c>
      <c r="D34" s="22">
        <f>'Section A Appendix'!F34</f>
        <v>7.3846348884381297E-2</v>
      </c>
      <c r="E34" s="22">
        <f>'Section A Appendix'!I34</f>
        <v>6.6394279877425896E-2</v>
      </c>
      <c r="F34" s="22">
        <f>'Section A Appendix'!L34</f>
        <v>6.5385503231763606E-2</v>
      </c>
      <c r="G34" s="22">
        <f>'Section A Appendix'!O34</f>
        <v>6.1620821231277399E-2</v>
      </c>
      <c r="H34" s="22">
        <v>5.8738873194392603E-2</v>
      </c>
      <c r="I34" s="22">
        <f>'Section A Appendix'!U34</f>
        <v>5.3500331785003297E-2</v>
      </c>
    </row>
    <row r="35" spans="1:9" s="5" customFormat="1" ht="14.25" customHeight="1" x14ac:dyDescent="0.2">
      <c r="A35" s="10" t="s">
        <v>8</v>
      </c>
      <c r="B35" s="6" t="s">
        <v>5</v>
      </c>
      <c r="C35" s="117" t="s">
        <v>72</v>
      </c>
      <c r="D35" s="129">
        <f>'Section A Appendix'!F35</f>
        <v>0.10096153846153801</v>
      </c>
      <c r="E35" s="129">
        <f>'Section A Appendix'!I35</f>
        <v>5.5102040816326497E-2</v>
      </c>
      <c r="F35" s="129">
        <f>'Section A Appendix'!L35</f>
        <v>7.0075757575757597E-2</v>
      </c>
      <c r="G35" s="129">
        <f>'Section A Appendix'!O35</f>
        <v>6.2240663900414897E-2</v>
      </c>
      <c r="H35" s="129">
        <v>0.04</v>
      </c>
      <c r="I35" s="129">
        <f>'Section A Appendix'!U35</f>
        <v>4.0584415584415598E-2</v>
      </c>
    </row>
    <row r="36" spans="1:9" s="5" customFormat="1" ht="14.25" customHeight="1" x14ac:dyDescent="0.2">
      <c r="A36" s="10" t="s">
        <v>8</v>
      </c>
      <c r="B36" s="6" t="s">
        <v>5</v>
      </c>
      <c r="C36" s="117" t="s">
        <v>73</v>
      </c>
      <c r="D36" s="129">
        <f>'Section A Appendix'!F36</f>
        <v>7.3104693140794194E-2</v>
      </c>
      <c r="E36" s="129">
        <f>'Section A Appendix'!I36</f>
        <v>6.1779242174629302E-2</v>
      </c>
      <c r="F36" s="129">
        <f>'Section A Appendix'!L36</f>
        <v>0.1</v>
      </c>
      <c r="G36" s="129">
        <f>'Section A Appendix'!O36</f>
        <v>9.3576526566217302E-2</v>
      </c>
      <c r="H36" s="129">
        <v>9.3321917808219204E-2</v>
      </c>
      <c r="I36" s="129">
        <f>'Section A Appendix'!U36</f>
        <v>7.9254079254079193E-2</v>
      </c>
    </row>
    <row r="37" spans="1:9" s="5" customFormat="1" ht="13.5" thickBot="1" x14ac:dyDescent="0.25">
      <c r="A37" s="19" t="s">
        <v>8</v>
      </c>
      <c r="B37" s="139" t="s">
        <v>5</v>
      </c>
      <c r="C37" s="21" t="s">
        <v>74</v>
      </c>
      <c r="D37" s="129">
        <f>'Section A Appendix'!F37</f>
        <v>7.4344023323615199E-2</v>
      </c>
      <c r="E37" s="129">
        <f>'Section A Appendix'!I37</f>
        <v>7.4619771863117898E-2</v>
      </c>
      <c r="F37" s="129">
        <f>'Section A Appendix'!L37</f>
        <v>7.6275939427930498E-2</v>
      </c>
      <c r="G37" s="129">
        <f>'Section A Appendix'!O37</f>
        <v>7.97933409873708E-2</v>
      </c>
      <c r="H37" s="129">
        <v>7.3193473193473205E-2</v>
      </c>
      <c r="I37" s="129">
        <f>'Section A Appendix'!U37</f>
        <v>8.1183134046570196E-2</v>
      </c>
    </row>
    <row r="38" spans="1:9" s="5" customFormat="1" x14ac:dyDescent="0.2">
      <c r="A38" s="26" t="s">
        <v>10</v>
      </c>
      <c r="B38" s="4" t="s">
        <v>45</v>
      </c>
      <c r="C38" s="4" t="s">
        <v>32</v>
      </c>
      <c r="D38" s="78">
        <f>'Section A Appendix'!F38</f>
        <v>20.3</v>
      </c>
      <c r="E38" s="78">
        <f>'Section A Appendix'!I38</f>
        <v>20.8</v>
      </c>
      <c r="F38" s="78">
        <f>'Section A Appendix'!L38</f>
        <v>20.8</v>
      </c>
      <c r="G38" s="78">
        <f>'Section A Appendix'!O38</f>
        <v>19.820935314417799</v>
      </c>
      <c r="H38" s="78">
        <v>19.121877984634001</v>
      </c>
      <c r="I38" s="78">
        <f>'Section A Appendix'!U38</f>
        <v>19.183896334216001</v>
      </c>
    </row>
    <row r="39" spans="1:9" s="5" customFormat="1" x14ac:dyDescent="0.2">
      <c r="A39" s="10" t="s">
        <v>10</v>
      </c>
      <c r="B39" s="15" t="s">
        <v>45</v>
      </c>
      <c r="C39" s="15" t="s">
        <v>33</v>
      </c>
      <c r="D39" s="23">
        <f>'Section A Appendix'!F39</f>
        <v>20.301632498101746</v>
      </c>
      <c r="E39" s="23">
        <f>'Section A Appendix'!I39</f>
        <v>20.8</v>
      </c>
      <c r="F39" s="23">
        <f>'Section A Appendix'!L39</f>
        <v>20.7</v>
      </c>
      <c r="G39" s="23">
        <f>'Section A Appendix'!O39</f>
        <v>19.750442016874008</v>
      </c>
      <c r="H39" s="23">
        <v>18.951627493417199</v>
      </c>
      <c r="I39" s="23">
        <f>'Section A Appendix'!U39</f>
        <v>18.7109149273453</v>
      </c>
    </row>
    <row r="40" spans="1:9" s="5" customFormat="1" x14ac:dyDescent="0.2">
      <c r="A40" s="20" t="s">
        <v>10</v>
      </c>
      <c r="B40" s="21" t="s">
        <v>45</v>
      </c>
      <c r="C40" s="117" t="s">
        <v>72</v>
      </c>
      <c r="D40" s="135">
        <f>'Section A Appendix'!F40</f>
        <v>23.303582506346199</v>
      </c>
      <c r="E40" s="135">
        <f>'Section A Appendix'!I40</f>
        <v>20.162404930325199</v>
      </c>
      <c r="F40" s="135">
        <f>'Section A Appendix'!L40</f>
        <v>20.0831055220339</v>
      </c>
      <c r="G40" s="135">
        <f>'Section A Appendix'!O40</f>
        <v>19.112791683167401</v>
      </c>
      <c r="H40" s="135">
        <v>17.1791297312087</v>
      </c>
      <c r="I40" s="135">
        <f>'Section A Appendix'!U40</f>
        <v>17.5779220778896</v>
      </c>
    </row>
    <row r="41" spans="1:9" s="5" customFormat="1" x14ac:dyDescent="0.2">
      <c r="A41" s="20" t="s">
        <v>10</v>
      </c>
      <c r="B41" s="21" t="s">
        <v>45</v>
      </c>
      <c r="C41" s="117" t="s">
        <v>73</v>
      </c>
      <c r="D41" s="135">
        <f>'Section A Appendix'!F41</f>
        <v>19.8</v>
      </c>
      <c r="E41" s="135">
        <f>'Section A Appendix'!I41</f>
        <v>20.336894001643387</v>
      </c>
      <c r="F41" s="135">
        <f>'Section A Appendix'!L41</f>
        <v>22.732679540538001</v>
      </c>
      <c r="G41" s="135">
        <f>'Section A Appendix'!O41</f>
        <v>20.802594947988915</v>
      </c>
      <c r="H41" s="135">
        <v>21.861190896823601</v>
      </c>
      <c r="I41" s="135">
        <f>'Section A Appendix'!U41</f>
        <v>21.975890945890601</v>
      </c>
    </row>
    <row r="42" spans="1:9" s="5" customFormat="1" ht="13.5" thickBot="1" x14ac:dyDescent="0.25">
      <c r="A42" s="19" t="s">
        <v>10</v>
      </c>
      <c r="B42" s="198" t="s">
        <v>45</v>
      </c>
      <c r="C42" s="198" t="s">
        <v>74</v>
      </c>
      <c r="D42" s="199">
        <f>'Section A Appendix'!F42</f>
        <v>22.183537263739701</v>
      </c>
      <c r="E42" s="199">
        <f>'Section A Appendix'!I42</f>
        <v>21.634148209416001</v>
      </c>
      <c r="F42" s="199">
        <f>'Section A Appendix'!L42</f>
        <v>21.6637313755101</v>
      </c>
      <c r="G42" s="199">
        <f>'Section A Appendix'!O42</f>
        <v>21.224677511870301</v>
      </c>
      <c r="H42" s="199">
        <v>19.387876969079102</v>
      </c>
      <c r="I42" s="199">
        <f>'Section A Appendix'!U42</f>
        <v>21.889603930182499</v>
      </c>
    </row>
    <row r="43" spans="1:9" s="5" customFormat="1" x14ac:dyDescent="0.2">
      <c r="A43" s="26" t="s">
        <v>11</v>
      </c>
      <c r="B43" s="4" t="s">
        <v>9</v>
      </c>
      <c r="C43" s="27" t="s">
        <v>32</v>
      </c>
      <c r="D43" s="25">
        <f>'Section A Appendix'!F43</f>
        <v>0.61899999999999999</v>
      </c>
      <c r="E43" s="25">
        <f>'Section A Appendix'!I43</f>
        <v>0.65300000000000002</v>
      </c>
      <c r="F43" s="25">
        <f>'Section A Appendix'!L43</f>
        <v>0.67700000000000005</v>
      </c>
      <c r="G43" s="25">
        <f>'Section A Appendix'!O43</f>
        <v>0.66981271198938208</v>
      </c>
      <c r="H43" s="25">
        <v>0.67608261159227179</v>
      </c>
      <c r="I43" s="25">
        <f>'Section A Appendix'!U43</f>
        <v>0.66941828969431183</v>
      </c>
    </row>
    <row r="44" spans="1:9" s="5" customFormat="1" x14ac:dyDescent="0.2">
      <c r="A44" s="10" t="s">
        <v>11</v>
      </c>
      <c r="B44" s="15" t="s">
        <v>9</v>
      </c>
      <c r="C44" s="15" t="s">
        <v>33</v>
      </c>
      <c r="D44" s="22">
        <f>'Section A Appendix'!F44</f>
        <v>0.62527075812274369</v>
      </c>
      <c r="E44" s="22">
        <f>'Section A Appendix'!I44</f>
        <v>0.66100000000000003</v>
      </c>
      <c r="F44" s="77">
        <f>'Section A Appendix'!L44</f>
        <v>0.68500000000000005</v>
      </c>
      <c r="G44" s="77">
        <f>'Section A Appendix'!O44</f>
        <v>0.67610702550461588</v>
      </c>
      <c r="H44" s="77">
        <v>0.68261051457258404</v>
      </c>
      <c r="I44" s="77">
        <f>'Section A Appendix'!U44</f>
        <v>0.68637936458005666</v>
      </c>
    </row>
    <row r="45" spans="1:9" s="5" customFormat="1" x14ac:dyDescent="0.2">
      <c r="A45" s="20" t="s">
        <v>11</v>
      </c>
      <c r="B45" s="21" t="s">
        <v>9</v>
      </c>
      <c r="C45" s="117" t="s">
        <v>72</v>
      </c>
      <c r="D45" s="129">
        <f>'Section A Appendix'!F45</f>
        <v>0.59354838709677415</v>
      </c>
      <c r="E45" s="129">
        <f>'Section A Appendix'!I45</f>
        <v>0.68159203980099503</v>
      </c>
      <c r="F45" s="129">
        <f>'Section A Appendix'!L45</f>
        <v>0.68571428571428572</v>
      </c>
      <c r="G45" s="129">
        <f>'Section A Appendix'!O45</f>
        <v>0.68543046357615889</v>
      </c>
      <c r="H45" s="129">
        <v>0.67663043478260865</v>
      </c>
      <c r="I45" s="129">
        <f>'Section A Appendix'!U45</f>
        <v>0.68224299065420557</v>
      </c>
    </row>
    <row r="46" spans="1:9" s="5" customFormat="1" x14ac:dyDescent="0.2">
      <c r="A46" s="20" t="s">
        <v>11</v>
      </c>
      <c r="B46" s="21" t="s">
        <v>9</v>
      </c>
      <c r="C46" s="117" t="s">
        <v>73</v>
      </c>
      <c r="D46" s="129">
        <f>'Section A Appendix'!F46</f>
        <v>0.53100000000000003</v>
      </c>
      <c r="E46" s="129">
        <f>'Section A Appendix'!I46</f>
        <v>0.53500000000000003</v>
      </c>
      <c r="F46" s="129">
        <f>'Section A Appendix'!L46</f>
        <v>0.56100000000000005</v>
      </c>
      <c r="G46" s="129">
        <f>'Section A Appendix'!O46</f>
        <v>0.56666666666666665</v>
      </c>
      <c r="H46" s="129">
        <v>0.5359281437125748</v>
      </c>
      <c r="I46" s="129">
        <f>'Section A Appendix'!U46</f>
        <v>0.49299719887955185</v>
      </c>
    </row>
    <row r="47" spans="1:9" s="5" customFormat="1" ht="13.5" thickBot="1" x14ac:dyDescent="0.25">
      <c r="A47" s="20" t="s">
        <v>11</v>
      </c>
      <c r="B47" s="21" t="s">
        <v>9</v>
      </c>
      <c r="C47" s="21" t="s">
        <v>74</v>
      </c>
      <c r="D47" s="129">
        <f>'Section A Appendix'!F47</f>
        <v>0.5271453590192644</v>
      </c>
      <c r="E47" s="129">
        <f>'Section A Appendix'!I47</f>
        <v>0.58916083916083917</v>
      </c>
      <c r="F47" s="129">
        <f>'Section A Appendix'!L47</f>
        <v>0.58553791887125217</v>
      </c>
      <c r="G47" s="129">
        <f>'Section A Appendix'!O47</f>
        <v>0.69673704414587334</v>
      </c>
      <c r="H47" s="129">
        <v>0.6806615776081425</v>
      </c>
      <c r="I47" s="129">
        <f>'Section A Appendix'!U47</f>
        <v>0.60111576011157597</v>
      </c>
    </row>
    <row r="48" spans="1:9" s="5" customFormat="1" x14ac:dyDescent="0.2">
      <c r="A48" s="26" t="s">
        <v>46</v>
      </c>
      <c r="B48" s="121" t="s">
        <v>47</v>
      </c>
      <c r="C48" s="4" t="s">
        <v>32</v>
      </c>
      <c r="D48" s="25">
        <f>'Section A Appendix'!F48</f>
        <v>0.5452786377708978</v>
      </c>
      <c r="E48" s="25">
        <f>'Section A Appendix'!I48</f>
        <v>0.6022934109938114</v>
      </c>
      <c r="F48" s="25">
        <f>'Section A Appendix'!L48</f>
        <v>0.60578947368421054</v>
      </c>
      <c r="G48" s="25">
        <f>'Section A Appendix'!O48</f>
        <v>0.61043285238623757</v>
      </c>
      <c r="H48" s="25">
        <v>0.64049999999999996</v>
      </c>
      <c r="I48" s="25">
        <f>'Section A Appendix'!U48</f>
        <v>0.64986853639999997</v>
      </c>
    </row>
    <row r="49" spans="1:9" s="5" customFormat="1" x14ac:dyDescent="0.2">
      <c r="A49" s="10" t="s">
        <v>46</v>
      </c>
      <c r="B49" s="6" t="s">
        <v>47</v>
      </c>
      <c r="C49" s="15" t="s">
        <v>33</v>
      </c>
      <c r="D49" s="22">
        <f>'Section A Appendix'!F49</f>
        <v>0.53620474406991259</v>
      </c>
      <c r="E49" s="22">
        <f>'Section A Appendix'!I49</f>
        <v>0.59202998619057012</v>
      </c>
      <c r="F49" s="77">
        <f>'Section A Appendix'!L49</f>
        <v>0.60418236623963828</v>
      </c>
      <c r="G49" s="77">
        <f>'Section A Appendix'!O49</f>
        <v>0.60710700662517569</v>
      </c>
      <c r="H49" s="77">
        <v>0.64159999999999995</v>
      </c>
      <c r="I49" s="77">
        <f>'Section A Appendix'!U49</f>
        <v>0.64323685760000004</v>
      </c>
    </row>
    <row r="50" spans="1:9" s="5" customFormat="1" x14ac:dyDescent="0.2">
      <c r="A50" s="20" t="s">
        <v>46</v>
      </c>
      <c r="B50" s="119" t="s">
        <v>47</v>
      </c>
      <c r="C50" s="117" t="s">
        <v>72</v>
      </c>
      <c r="D50" s="129">
        <f>'Section A Appendix'!F50</f>
        <v>0.60919999999999996</v>
      </c>
      <c r="E50" s="129">
        <f>'Section A Appendix'!I50</f>
        <v>0.67269999999999996</v>
      </c>
      <c r="F50" s="129">
        <f>'Section A Appendix'!L50</f>
        <v>0.67259999999999998</v>
      </c>
      <c r="G50" s="129">
        <f>'Section A Appendix'!O50</f>
        <v>0.65359999999999996</v>
      </c>
      <c r="H50" s="129">
        <v>0.78439999999999999</v>
      </c>
      <c r="I50" s="129">
        <f>'Section A Appendix'!U50</f>
        <v>0.7692307692</v>
      </c>
    </row>
    <row r="51" spans="1:9" s="5" customFormat="1" x14ac:dyDescent="0.2">
      <c r="A51" s="20" t="s">
        <v>46</v>
      </c>
      <c r="B51" s="119" t="s">
        <v>47</v>
      </c>
      <c r="C51" s="117" t="s">
        <v>73</v>
      </c>
      <c r="D51" s="129">
        <f>'Section A Appendix'!F51</f>
        <v>0.66574585635359118</v>
      </c>
      <c r="E51" s="129">
        <f>'Section A Appendix'!I51</f>
        <v>0.7247058823529412</v>
      </c>
      <c r="F51" s="129">
        <f>'Section A Appendix'!L51</f>
        <v>0.62755102040816324</v>
      </c>
      <c r="G51" s="129">
        <f>'Section A Appendix'!O51</f>
        <v>0.65023474178403751</v>
      </c>
      <c r="H51" s="129">
        <v>0.62809999999999999</v>
      </c>
      <c r="I51" s="129">
        <f>'Section A Appendix'!U51</f>
        <v>0.66567164180000005</v>
      </c>
    </row>
    <row r="52" spans="1:9" s="5" customFormat="1" ht="13.5" thickBot="1" x14ac:dyDescent="0.25">
      <c r="A52" s="20" t="s">
        <v>46</v>
      </c>
      <c r="B52" s="119" t="s">
        <v>47</v>
      </c>
      <c r="C52" s="21" t="s">
        <v>74</v>
      </c>
      <c r="D52" s="129">
        <f>'Section A Appendix'!F52</f>
        <v>0.68159999999999998</v>
      </c>
      <c r="E52" s="129">
        <f>'Section A Appendix'!I52</f>
        <v>0.73619999999999997</v>
      </c>
      <c r="F52" s="129">
        <f>'Section A Appendix'!L52</f>
        <v>0.69899999999999995</v>
      </c>
      <c r="G52" s="129">
        <f>'Section A Appendix'!O52</f>
        <v>0.67359999999999998</v>
      </c>
      <c r="H52" s="129">
        <v>0.73919999999999997</v>
      </c>
      <c r="I52" s="129">
        <f>'Section A Appendix'!U52</f>
        <v>0.6477438137</v>
      </c>
    </row>
    <row r="53" spans="1:9" s="5" customFormat="1" x14ac:dyDescent="0.2">
      <c r="A53" s="26" t="s">
        <v>48</v>
      </c>
      <c r="B53" s="121" t="s">
        <v>18</v>
      </c>
      <c r="C53" s="4" t="s">
        <v>32</v>
      </c>
      <c r="D53" s="80">
        <f>'Section A Appendix'!F53</f>
        <v>0.252</v>
      </c>
      <c r="E53" s="80">
        <f>'Section A Appendix'!I53</f>
        <v>0.25800000000000001</v>
      </c>
      <c r="F53" s="25">
        <f>'Section A Appendix'!L53</f>
        <v>0.25416683814148699</v>
      </c>
      <c r="G53" s="25">
        <f>'Section A Appendix'!O53</f>
        <v>0.18366201400000001</v>
      </c>
      <c r="H53" s="25">
        <v>0.20233806337769281</v>
      </c>
      <c r="I53" s="25">
        <f>'Section A Appendix'!U53</f>
        <v>0.16163761888668959</v>
      </c>
    </row>
    <row r="54" spans="1:9" s="5" customFormat="1" x14ac:dyDescent="0.2">
      <c r="A54" s="10" t="s">
        <v>48</v>
      </c>
      <c r="B54" s="6" t="s">
        <v>18</v>
      </c>
      <c r="C54" s="15" t="s">
        <v>33</v>
      </c>
      <c r="D54" s="22">
        <f>'Section A Appendix'!F54</f>
        <v>0.25023395096387796</v>
      </c>
      <c r="E54" s="54">
        <f>'Section A Appendix'!I54</f>
        <v>0.25325032045412926</v>
      </c>
      <c r="F54" s="22">
        <f>'Section A Appendix'!L54</f>
        <v>0.25043790702896923</v>
      </c>
      <c r="G54" s="22">
        <f>'Section A Appendix'!O54</f>
        <v>0.18</v>
      </c>
      <c r="H54" s="22">
        <v>0.20397929472662568</v>
      </c>
      <c r="I54" s="22">
        <f>'Section A Appendix'!U54</f>
        <v>0.15597060624617279</v>
      </c>
    </row>
    <row r="55" spans="1:9" s="5" customFormat="1" x14ac:dyDescent="0.2">
      <c r="A55" s="10" t="s">
        <v>48</v>
      </c>
      <c r="B55" s="6" t="s">
        <v>18</v>
      </c>
      <c r="C55" s="117" t="s">
        <v>72</v>
      </c>
      <c r="D55" s="129">
        <f>'Section A Appendix'!F55</f>
        <v>0.20659971305595409</v>
      </c>
      <c r="E55" s="130">
        <f>'Section A Appendix'!I55</f>
        <v>0.18307905686546463</v>
      </c>
      <c r="F55" s="129">
        <f>'Section A Appendix'!L55</f>
        <v>0.270481144343303</v>
      </c>
      <c r="G55" s="129">
        <f>'Section A Appendix'!O55</f>
        <v>0.19207683073229292</v>
      </c>
      <c r="H55" s="129">
        <v>0.15529411764705883</v>
      </c>
      <c r="I55" s="129">
        <f>'Section A Appendix'!U55</f>
        <v>0.17117117117117117</v>
      </c>
    </row>
    <row r="56" spans="1:9" s="5" customFormat="1" x14ac:dyDescent="0.2">
      <c r="A56" s="10" t="s">
        <v>48</v>
      </c>
      <c r="B56" s="6" t="s">
        <v>18</v>
      </c>
      <c r="C56" s="117" t="s">
        <v>73</v>
      </c>
      <c r="D56" s="129">
        <f>'Section A Appendix'!F56</f>
        <v>0.27</v>
      </c>
      <c r="E56" s="130">
        <f>'Section A Appendix'!I56</f>
        <v>0.308</v>
      </c>
      <c r="F56" s="129">
        <f>'Section A Appendix'!L56</f>
        <v>0.29498525073746301</v>
      </c>
      <c r="G56" s="129">
        <f>'Section A Appendix'!O56</f>
        <v>0.221</v>
      </c>
      <c r="H56" s="129">
        <v>0.18593371059013744</v>
      </c>
      <c r="I56" s="129">
        <f>'Section A Appendix'!U56</f>
        <v>0.16901408450704233</v>
      </c>
    </row>
    <row r="57" spans="1:9" s="5" customFormat="1" ht="13.5" thickBot="1" x14ac:dyDescent="0.25">
      <c r="A57" s="19" t="s">
        <v>48</v>
      </c>
      <c r="B57" s="139" t="s">
        <v>18</v>
      </c>
      <c r="C57" s="21" t="s">
        <v>74</v>
      </c>
      <c r="D57" s="130">
        <f>'Section A Appendix'!F57</f>
        <v>0.23821339950372208</v>
      </c>
      <c r="E57" s="130">
        <f>'Section A Appendix'!I57</f>
        <v>0.25404530744336568</v>
      </c>
      <c r="F57" s="129">
        <f>'Section A Appendix'!L57</f>
        <v>0.22832980972515857</v>
      </c>
      <c r="G57" s="129">
        <f>'Section A Appendix'!O57</f>
        <v>0.17903225806451614</v>
      </c>
      <c r="H57" s="129">
        <v>0.21647819063004847</v>
      </c>
      <c r="I57" s="129">
        <f>'Section A Appendix'!U57</f>
        <v>0.20042757883484758</v>
      </c>
    </row>
    <row r="58" spans="1:9" s="5" customFormat="1" x14ac:dyDescent="0.2">
      <c r="A58" s="26" t="s">
        <v>13</v>
      </c>
      <c r="B58" s="121" t="s">
        <v>14</v>
      </c>
      <c r="C58" s="4" t="s">
        <v>32</v>
      </c>
      <c r="D58" s="81">
        <f>'Section A Appendix'!F58</f>
        <v>1448</v>
      </c>
      <c r="E58" s="81">
        <f>'Section A Appendix'!I58</f>
        <v>1429</v>
      </c>
      <c r="F58" s="81">
        <f>'Section A Appendix'!L58</f>
        <v>1590</v>
      </c>
      <c r="G58" s="81">
        <f>'Section A Appendix'!O58</f>
        <v>1655.3333333333333</v>
      </c>
      <c r="H58" s="81">
        <v>1723.75</v>
      </c>
      <c r="I58" s="81">
        <f>'Section A Appendix'!U58</f>
        <v>1543.7777777777778</v>
      </c>
    </row>
    <row r="59" spans="1:9" s="5" customFormat="1" x14ac:dyDescent="0.2">
      <c r="A59" s="10" t="s">
        <v>13</v>
      </c>
      <c r="B59" s="6" t="s">
        <v>14</v>
      </c>
      <c r="C59" s="15" t="s">
        <v>33</v>
      </c>
      <c r="D59" s="24">
        <f>'Section A Appendix'!F59</f>
        <v>1352.8333333333333</v>
      </c>
      <c r="E59" s="24">
        <f>'Section A Appendix'!I59</f>
        <v>1329.5833333333333</v>
      </c>
      <c r="F59" s="24">
        <f>'Section A Appendix'!L59</f>
        <v>1492.4166666666667</v>
      </c>
      <c r="G59" s="24">
        <f>'Section A Appendix'!O59</f>
        <v>1583.1666666666667</v>
      </c>
      <c r="H59" s="24">
        <v>1636.5833333333333</v>
      </c>
      <c r="I59" s="24">
        <f>'Section A Appendix'!U59</f>
        <v>1244.5555555555557</v>
      </c>
    </row>
    <row r="60" spans="1:9" s="5" customFormat="1" x14ac:dyDescent="0.2">
      <c r="A60" s="10" t="s">
        <v>13</v>
      </c>
      <c r="B60" s="6" t="s">
        <v>14</v>
      </c>
      <c r="C60" s="117" t="s">
        <v>72</v>
      </c>
      <c r="D60" s="131">
        <f>'Section A Appendix'!F60</f>
        <v>35.666666666666664</v>
      </c>
      <c r="E60" s="131">
        <f>'Section A Appendix'!I60</f>
        <v>51.25</v>
      </c>
      <c r="F60" s="131">
        <f>'Section A Appendix'!L60</f>
        <v>61.333333333333336</v>
      </c>
      <c r="G60" s="131">
        <f>'Section A Appendix'!O60</f>
        <v>72.166666666666671</v>
      </c>
      <c r="H60" s="131">
        <v>83.916666666666671</v>
      </c>
      <c r="I60" s="131">
        <f>'Section A Appendix'!U60</f>
        <v>75.666666666666671</v>
      </c>
    </row>
    <row r="61" spans="1:9" s="5" customFormat="1" x14ac:dyDescent="0.2">
      <c r="A61" s="10" t="s">
        <v>13</v>
      </c>
      <c r="B61" s="6" t="s">
        <v>14</v>
      </c>
      <c r="C61" s="117" t="s">
        <v>73</v>
      </c>
      <c r="D61" s="131">
        <f>'Section A Appendix'!F61</f>
        <v>95</v>
      </c>
      <c r="E61" s="131">
        <f>'Section A Appendix'!I61</f>
        <v>100</v>
      </c>
      <c r="F61" s="131">
        <f>'Section A Appendix'!L61</f>
        <v>98</v>
      </c>
      <c r="G61" s="131">
        <f>'Section A Appendix'!O61</f>
        <v>72.166666666666671</v>
      </c>
      <c r="H61" s="131">
        <v>87.166666666666671</v>
      </c>
      <c r="I61" s="131">
        <f>'Section A Appendix'!U61</f>
        <v>79.444444444444443</v>
      </c>
    </row>
    <row r="62" spans="1:9" s="5" customFormat="1" ht="13.5" thickBot="1" x14ac:dyDescent="0.25">
      <c r="A62" s="19" t="s">
        <v>13</v>
      </c>
      <c r="B62" s="139" t="s">
        <v>14</v>
      </c>
      <c r="C62" s="21" t="s">
        <v>74</v>
      </c>
      <c r="D62" s="131">
        <f>'Section A Appendix'!F62</f>
        <v>157.25</v>
      </c>
      <c r="E62" s="131">
        <f>'Section A Appendix'!I62</f>
        <v>130.16666666666666</v>
      </c>
      <c r="F62" s="131">
        <f>'Section A Appendix'!L62</f>
        <v>159.16666666666666</v>
      </c>
      <c r="G62" s="131">
        <f>'Section A Appendix'!O62</f>
        <v>198.33333333333334</v>
      </c>
      <c r="H62" s="131">
        <v>170.75</v>
      </c>
      <c r="I62" s="131">
        <f>'Section A Appendix'!U62</f>
        <v>144.11111111111111</v>
      </c>
    </row>
    <row r="63" spans="1:9" s="5" customFormat="1" x14ac:dyDescent="0.2">
      <c r="A63" s="132"/>
      <c r="B63" s="120"/>
      <c r="C63" s="133"/>
      <c r="D63" s="120"/>
      <c r="E63" s="120"/>
      <c r="F63" s="120"/>
      <c r="G63" s="120"/>
      <c r="H63" s="120"/>
      <c r="I63" s="120"/>
    </row>
    <row r="64" spans="1:9" x14ac:dyDescent="0.2">
      <c r="C64" s="215" t="s">
        <v>30</v>
      </c>
      <c r="D64" s="200"/>
      <c r="E64" s="200"/>
      <c r="F64" s="200"/>
      <c r="G64" s="200"/>
      <c r="H64" s="200"/>
      <c r="I64" s="200"/>
    </row>
    <row r="65" spans="3:9" x14ac:dyDescent="0.2">
      <c r="C65" s="215" t="s">
        <v>76</v>
      </c>
      <c r="D65" s="200"/>
      <c r="E65" s="200"/>
      <c r="F65" s="200"/>
      <c r="G65" s="200"/>
      <c r="H65" s="200"/>
      <c r="I65" s="200"/>
    </row>
    <row r="66" spans="3:9" x14ac:dyDescent="0.2">
      <c r="C66" s="11" t="s">
        <v>77</v>
      </c>
    </row>
    <row r="67" spans="3:9" x14ac:dyDescent="0.2">
      <c r="C67" s="11" t="s">
        <v>78</v>
      </c>
    </row>
  </sheetData>
  <mergeCells count="1">
    <mergeCell ref="A1:H1"/>
  </mergeCells>
  <phoneticPr fontId="6" type="noConversion"/>
  <printOptions horizontalCentered="1"/>
  <pageMargins left="0.25" right="0.25" top="0.75" bottom="0.75" header="0.3" footer="0.3"/>
  <pageSetup scale="89" fitToHeight="0" orientation="landscape" horizontalDpi="300" verticalDpi="300" r:id="rId1"/>
  <headerFooter alignWithMargins="0">
    <oddHeader>&amp;C&amp;8Texas Department of Family and Protective Services</oddHeader>
    <oddFooter>&amp;L&amp;8Data Source:  IMPACT Data Warehouse&amp;10
&amp;C&amp;8&amp;P of &amp;N&amp;R&amp;8Data and Decision Support
FY14 - FY18 Data as of November 7th Following End of Each Fiscal Year
FY19 Data as of 6/9/2019
Log 92807 (dD)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zoomScaleNormal="100" workbookViewId="0">
      <selection activeCell="A24" sqref="A24:XFD24"/>
    </sheetView>
  </sheetViews>
  <sheetFormatPr defaultRowHeight="12.75" x14ac:dyDescent="0.2"/>
  <cols>
    <col min="1" max="1" width="7.7109375" bestFit="1" customWidth="1"/>
    <col min="2" max="2" width="63.5703125" customWidth="1"/>
    <col min="3" max="3" width="21.5703125" customWidth="1"/>
    <col min="4" max="7" width="9.85546875" customWidth="1"/>
    <col min="8" max="9" width="9.85546875" style="5" customWidth="1"/>
    <col min="10" max="10" width="11" customWidth="1"/>
    <col min="11" max="11" width="12.28515625" bestFit="1" customWidth="1"/>
    <col min="12" max="13" width="11.85546875" customWidth="1"/>
    <col min="14" max="14" width="12.7109375" customWidth="1"/>
    <col min="15" max="17" width="11.85546875" customWidth="1"/>
    <col min="18" max="18" width="12" customWidth="1"/>
    <col min="19" max="19" width="11.85546875" customWidth="1"/>
    <col min="20" max="21" width="11.85546875" style="3" customWidth="1"/>
    <col min="22" max="22" width="12" style="3" customWidth="1"/>
    <col min="23" max="23" width="11.85546875" style="3" customWidth="1"/>
  </cols>
  <sheetData>
    <row r="1" spans="1:9" ht="18" x14ac:dyDescent="0.25">
      <c r="A1" s="364" t="s">
        <v>63</v>
      </c>
      <c r="B1" s="365"/>
      <c r="C1" s="365"/>
      <c r="D1" s="365"/>
      <c r="E1" s="365"/>
      <c r="F1" s="365"/>
      <c r="G1" s="365"/>
      <c r="H1" s="365"/>
      <c r="I1" s="187"/>
    </row>
    <row r="2" spans="1:9" ht="13.5" thickBot="1" x14ac:dyDescent="0.25">
      <c r="A2" s="65" t="s">
        <v>12</v>
      </c>
      <c r="B2" s="66" t="s">
        <v>16</v>
      </c>
      <c r="C2" s="66" t="s">
        <v>100</v>
      </c>
      <c r="D2" s="70" t="s">
        <v>17</v>
      </c>
      <c r="E2" s="70" t="s">
        <v>19</v>
      </c>
      <c r="F2" s="70" t="s">
        <v>31</v>
      </c>
      <c r="G2" s="70" t="s">
        <v>37</v>
      </c>
      <c r="H2" s="70" t="s">
        <v>55</v>
      </c>
      <c r="I2" s="70" t="s">
        <v>57</v>
      </c>
    </row>
    <row r="3" spans="1:9" x14ac:dyDescent="0.2">
      <c r="A3" s="71">
        <v>1</v>
      </c>
      <c r="B3" s="40" t="s">
        <v>71</v>
      </c>
      <c r="C3" s="59" t="s">
        <v>29</v>
      </c>
      <c r="D3" s="216">
        <f>'Section B Appendix'!F3</f>
        <v>0.99773416413981542</v>
      </c>
      <c r="E3" s="216">
        <f>'Section B Appendix'!I3</f>
        <v>0.99806866238220504</v>
      </c>
      <c r="F3" s="216">
        <f>'Section B Appendix'!L3</f>
        <v>0.99736190724335594</v>
      </c>
      <c r="G3" s="216">
        <f>'Section B Appendix'!O3</f>
        <v>0.99702104487651755</v>
      </c>
      <c r="H3" s="216">
        <f>'Section B Appendix'!R3</f>
        <v>0.99814233943417485</v>
      </c>
      <c r="I3" s="216">
        <f>'Section B Appendix'!U3</f>
        <v>0.9972209356183418</v>
      </c>
    </row>
    <row r="4" spans="1:9" x14ac:dyDescent="0.2">
      <c r="A4" s="33">
        <v>1</v>
      </c>
      <c r="B4" s="34" t="s">
        <v>71</v>
      </c>
      <c r="C4" s="38" t="s">
        <v>34</v>
      </c>
      <c r="D4" s="113">
        <f>'Section B Appendix'!F4</f>
        <v>0.99803569903493039</v>
      </c>
      <c r="E4" s="113">
        <f>'Section B Appendix'!I4</f>
        <v>0.99842365371506481</v>
      </c>
      <c r="F4" s="113">
        <f>'Section B Appendix'!L4</f>
        <v>0.99721564227236836</v>
      </c>
      <c r="G4" s="113">
        <f>'Section B Appendix'!O4</f>
        <v>0.99729414703188746</v>
      </c>
      <c r="H4" s="113">
        <f>'Section B Appendix'!R4</f>
        <v>0.99814887751083103</v>
      </c>
      <c r="I4" s="113">
        <f>'Section B Appendix'!U4</f>
        <v>0.99742564244012322</v>
      </c>
    </row>
    <row r="5" spans="1:9" s="5" customFormat="1" x14ac:dyDescent="0.2">
      <c r="A5" s="72">
        <v>1</v>
      </c>
      <c r="B5" s="73" t="s">
        <v>71</v>
      </c>
      <c r="C5" s="43" t="s">
        <v>65</v>
      </c>
      <c r="D5" s="113" t="str">
        <f>'Section B Appendix'!F5</f>
        <v>n/a</v>
      </c>
      <c r="E5" s="113" t="str">
        <f>'Section B Appendix'!I5</f>
        <v>n/a</v>
      </c>
      <c r="F5" s="113" t="str">
        <f>'Section B Appendix'!L5</f>
        <v>n/a</v>
      </c>
      <c r="G5" s="113" t="str">
        <f>'Section B Appendix'!O5</f>
        <v>n/a</v>
      </c>
      <c r="H5" s="113" t="str">
        <f>'Section B Appendix'!R5</f>
        <v>n/a</v>
      </c>
      <c r="I5" s="113">
        <f>'Section B Appendix'!U5</f>
        <v>0.99693564862104189</v>
      </c>
    </row>
    <row r="6" spans="1:9" x14ac:dyDescent="0.2">
      <c r="A6" s="72">
        <v>1</v>
      </c>
      <c r="B6" s="73" t="s">
        <v>71</v>
      </c>
      <c r="C6" s="43" t="s">
        <v>66</v>
      </c>
      <c r="D6" s="113">
        <f>'Section B Appendix'!F6</f>
        <v>0.99464668094218411</v>
      </c>
      <c r="E6" s="113">
        <f>'Section B Appendix'!I6</f>
        <v>0.99142857142857144</v>
      </c>
      <c r="F6" s="113">
        <f>'Section B Appendix'!L6</f>
        <v>0.99910714285714286</v>
      </c>
      <c r="G6" s="113">
        <f>'Section B Appendix'!O6</f>
        <v>0.9943820224719101</v>
      </c>
      <c r="H6" s="113">
        <f>'Section B Appendix'!R6</f>
        <v>0.99777282850779514</v>
      </c>
      <c r="I6" s="113">
        <f>'Section B Appendix'!U6</f>
        <v>0.99355531686358756</v>
      </c>
    </row>
    <row r="7" spans="1:9" s="5" customFormat="1" x14ac:dyDescent="0.2">
      <c r="A7" s="72">
        <v>1</v>
      </c>
      <c r="B7" s="73" t="s">
        <v>71</v>
      </c>
      <c r="C7" s="43" t="s">
        <v>69</v>
      </c>
      <c r="D7" s="113" t="str">
        <f>'Section B Appendix'!F7</f>
        <v>n/a</v>
      </c>
      <c r="E7" s="113">
        <f>'Section B Appendix'!I7</f>
        <v>0.99799866577718477</v>
      </c>
      <c r="F7" s="113">
        <f>'Section B Appendix'!L7</f>
        <v>0.99877501020824822</v>
      </c>
      <c r="G7" s="113">
        <f>'Section B Appendix'!O7</f>
        <v>0.99676898222940225</v>
      </c>
      <c r="H7" s="113">
        <f>'Section B Appendix'!R7</f>
        <v>0.99787324542747768</v>
      </c>
      <c r="I7" s="113">
        <f>'Section B Appendix'!U7</f>
        <v>0.9974811083123426</v>
      </c>
    </row>
    <row r="8" spans="1:9" s="5" customFormat="1" x14ac:dyDescent="0.2">
      <c r="A8" s="72">
        <v>1</v>
      </c>
      <c r="B8" s="73" t="s">
        <v>71</v>
      </c>
      <c r="C8" s="43" t="s">
        <v>70</v>
      </c>
      <c r="D8" s="113">
        <f>'Section B Appendix'!F8</f>
        <v>0.99461474730737365</v>
      </c>
      <c r="E8" s="113">
        <f>'Section B Appendix'!I8</f>
        <v>0.9969558599695586</v>
      </c>
      <c r="F8" s="113">
        <f>'Section B Appendix'!L8</f>
        <v>1</v>
      </c>
      <c r="G8" s="113">
        <f>'Section B Appendix'!O8</f>
        <v>1</v>
      </c>
      <c r="H8" s="113">
        <f>'Section B Appendix'!R8</f>
        <v>1</v>
      </c>
      <c r="I8" s="113">
        <f>'Section B Appendix'!U8</f>
        <v>1</v>
      </c>
    </row>
    <row r="9" spans="1:9" x14ac:dyDescent="0.2">
      <c r="A9" s="72">
        <v>1</v>
      </c>
      <c r="B9" s="73" t="s">
        <v>71</v>
      </c>
      <c r="C9" s="43" t="s">
        <v>67</v>
      </c>
      <c r="D9" s="113" t="str">
        <f>'Section B Appendix'!F9</f>
        <v>n/a</v>
      </c>
      <c r="E9" s="113" t="str">
        <f>'Section B Appendix'!I9</f>
        <v>n/a</v>
      </c>
      <c r="F9" s="113" t="str">
        <f>'Section B Appendix'!L9</f>
        <v>n/a</v>
      </c>
      <c r="G9" s="113" t="str">
        <f>'Section B Appendix'!O9</f>
        <v>n/a</v>
      </c>
      <c r="H9" s="113" t="str">
        <f>'Section B Appendix'!R9</f>
        <v>n/a</v>
      </c>
      <c r="I9" s="113">
        <f>'Section B Appendix'!U9</f>
        <v>0.99889012208657046</v>
      </c>
    </row>
    <row r="10" spans="1:9" ht="13.5" thickBot="1" x14ac:dyDescent="0.25">
      <c r="A10" s="36">
        <v>1</v>
      </c>
      <c r="B10" s="37" t="s">
        <v>71</v>
      </c>
      <c r="C10" s="42" t="s">
        <v>68</v>
      </c>
      <c r="D10" s="217">
        <f>'Section B Appendix'!F10</f>
        <v>0.99877563513927148</v>
      </c>
      <c r="E10" s="217">
        <f>'Section B Appendix'!I10</f>
        <v>0.9983803045027535</v>
      </c>
      <c r="F10" s="217">
        <f>'Section B Appendix'!L10</f>
        <v>0.99669202778696664</v>
      </c>
      <c r="G10" s="217">
        <f>'Section B Appendix'!O10</f>
        <v>0.99621653084982542</v>
      </c>
      <c r="H10" s="217">
        <f>'Section B Appendix'!R10</f>
        <v>0.99838796346050507</v>
      </c>
      <c r="I10" s="217">
        <f>'Section B Appendix'!U10</f>
        <v>0.99558661272526661</v>
      </c>
    </row>
    <row r="11" spans="1:9" x14ac:dyDescent="0.2">
      <c r="A11" s="35">
        <v>2</v>
      </c>
      <c r="B11" s="74" t="s">
        <v>35</v>
      </c>
      <c r="C11" s="39" t="s">
        <v>29</v>
      </c>
      <c r="D11" s="114">
        <f>'Section B Appendix'!F11</f>
        <v>1.45013495051814</v>
      </c>
      <c r="E11" s="114">
        <f>'Section B Appendix'!I11</f>
        <v>1.43991209083947</v>
      </c>
      <c r="F11" s="114">
        <f>'Section B Appendix'!L11</f>
        <v>1.4381188118811901</v>
      </c>
      <c r="G11" s="114">
        <f>'Section B Appendix'!O11</f>
        <v>1.43028284057785</v>
      </c>
      <c r="H11" s="114">
        <f>'Section B Appendix'!R11</f>
        <v>1.4310990650790301</v>
      </c>
      <c r="I11" s="114">
        <f>'Section B Appendix'!U11</f>
        <v>1.3666379937801891</v>
      </c>
    </row>
    <row r="12" spans="1:9" x14ac:dyDescent="0.2">
      <c r="A12" s="33">
        <v>2</v>
      </c>
      <c r="B12" s="34" t="s">
        <v>35</v>
      </c>
      <c r="C12" s="38" t="s">
        <v>34</v>
      </c>
      <c r="D12" s="115">
        <f>'Section B Appendix'!F12</f>
        <v>1.4423947390895899</v>
      </c>
      <c r="E12" s="115">
        <f>'Section B Appendix'!I12</f>
        <v>1.42855316973415</v>
      </c>
      <c r="F12" s="115">
        <f>'Section B Appendix'!L12</f>
        <v>1.4201055562481799</v>
      </c>
      <c r="G12" s="115">
        <f>'Section B Appendix'!O12</f>
        <v>1.41944883856465</v>
      </c>
      <c r="H12" s="115">
        <f>'Section B Appendix'!R12</f>
        <v>1.4244190626230799</v>
      </c>
      <c r="I12" s="115">
        <f>'Section B Appendix'!U12</f>
        <v>1.4046798142784904</v>
      </c>
    </row>
    <row r="13" spans="1:9" s="5" customFormat="1" x14ac:dyDescent="0.2">
      <c r="A13" s="35">
        <v>2</v>
      </c>
      <c r="B13" s="74" t="s">
        <v>35</v>
      </c>
      <c r="C13" s="39" t="s">
        <v>65</v>
      </c>
      <c r="D13" s="115" t="str">
        <f>'Section B Appendix'!F13</f>
        <v>n/a</v>
      </c>
      <c r="E13" s="115" t="str">
        <f>'Section B Appendix'!I13</f>
        <v>n/a</v>
      </c>
      <c r="F13" s="115" t="str">
        <f>'Section B Appendix'!L13</f>
        <v>n/a</v>
      </c>
      <c r="G13" s="115" t="str">
        <f>'Section B Appendix'!O13</f>
        <v>n/a</v>
      </c>
      <c r="H13" s="115" t="str">
        <f>'Section B Appendix'!R13</f>
        <v>n/a</v>
      </c>
      <c r="I13" s="115">
        <f>'Section B Appendix'!U13</f>
        <v>1.19509703779367</v>
      </c>
    </row>
    <row r="14" spans="1:9" x14ac:dyDescent="0.2">
      <c r="A14" s="35">
        <v>2</v>
      </c>
      <c r="B14" s="74" t="s">
        <v>35</v>
      </c>
      <c r="C14" s="39" t="s">
        <v>66</v>
      </c>
      <c r="D14" s="115">
        <f>'Section B Appendix'!F14</f>
        <v>1.46359743040685</v>
      </c>
      <c r="E14" s="115">
        <f>'Section B Appendix'!I14</f>
        <v>1.43619047619048</v>
      </c>
      <c r="F14" s="115">
        <f>'Section B Appendix'!L14</f>
        <v>1.45625</v>
      </c>
      <c r="G14" s="115">
        <f>'Section B Appendix'!O14</f>
        <v>1.37239165329053</v>
      </c>
      <c r="H14" s="115">
        <f>'Section B Appendix'!R14</f>
        <v>1.41202672605791</v>
      </c>
      <c r="I14" s="115">
        <f>'Section B Appendix'!U14</f>
        <v>1.20193340494092</v>
      </c>
    </row>
    <row r="15" spans="1:9" s="5" customFormat="1" x14ac:dyDescent="0.2">
      <c r="A15" s="72">
        <v>2</v>
      </c>
      <c r="B15" s="73" t="s">
        <v>35</v>
      </c>
      <c r="C15" s="43" t="s">
        <v>69</v>
      </c>
      <c r="D15" s="115" t="str">
        <f>'Section B Appendix'!F15</f>
        <v>n/a</v>
      </c>
      <c r="E15" s="115">
        <f>'Section B Appendix'!I15</f>
        <v>1.44496330887258</v>
      </c>
      <c r="F15" s="115">
        <f>'Section B Appendix'!L15</f>
        <v>1.5091874234381399</v>
      </c>
      <c r="G15" s="115">
        <f>'Section B Appendix'!O15</f>
        <v>1.47576736672052</v>
      </c>
      <c r="H15" s="115">
        <f>'Section B Appendix'!R15</f>
        <v>1.46405784772437</v>
      </c>
      <c r="I15" s="115">
        <f>'Section B Appendix'!U15</f>
        <v>1.3969773299748101</v>
      </c>
    </row>
    <row r="16" spans="1:9" s="5" customFormat="1" x14ac:dyDescent="0.2">
      <c r="A16" s="72">
        <v>2</v>
      </c>
      <c r="B16" s="73" t="s">
        <v>35</v>
      </c>
      <c r="C16" s="43" t="s">
        <v>70</v>
      </c>
      <c r="D16" s="115">
        <f>'Section B Appendix'!F16</f>
        <v>1.4283347141673599</v>
      </c>
      <c r="E16" s="115">
        <f>'Section B Appendix'!I16</f>
        <v>1.02815829528158</v>
      </c>
      <c r="F16" s="115">
        <f>'Section B Appendix'!L16</f>
        <v>1.02970297029703</v>
      </c>
      <c r="G16" s="115">
        <f>'Section B Appendix'!O16</f>
        <v>1.0465116279069799</v>
      </c>
      <c r="H16" s="115">
        <f>'Section B Appendix'!R16</f>
        <v>1</v>
      </c>
      <c r="I16" s="115">
        <f>'Section B Appendix'!U16</f>
        <v>1.01754385964912</v>
      </c>
    </row>
    <row r="17" spans="1:9" x14ac:dyDescent="0.2">
      <c r="A17" s="33">
        <v>2</v>
      </c>
      <c r="B17" s="34" t="s">
        <v>35</v>
      </c>
      <c r="C17" s="38" t="s">
        <v>67</v>
      </c>
      <c r="D17" s="115" t="str">
        <f>'Section B Appendix'!F17</f>
        <v>n/a</v>
      </c>
      <c r="E17" s="115" t="str">
        <f>'Section B Appendix'!I17</f>
        <v>n/a</v>
      </c>
      <c r="F17" s="115" t="str">
        <f>'Section B Appendix'!L17</f>
        <v>n/a</v>
      </c>
      <c r="G17" s="115" t="str">
        <f>'Section B Appendix'!O17</f>
        <v>n/a</v>
      </c>
      <c r="H17" s="115" t="str">
        <f>'Section B Appendix'!R17</f>
        <v>n/a</v>
      </c>
      <c r="I17" s="115">
        <f>'Section B Appendix'!U17</f>
        <v>1.14261931187569</v>
      </c>
    </row>
    <row r="18" spans="1:9" ht="13.5" thickBot="1" x14ac:dyDescent="0.25">
      <c r="A18" s="36">
        <v>2</v>
      </c>
      <c r="B18" s="37" t="s">
        <v>35</v>
      </c>
      <c r="C18" s="255" t="s">
        <v>68</v>
      </c>
      <c r="D18" s="116">
        <f>'Section B Appendix'!F18</f>
        <v>1.50811141720233</v>
      </c>
      <c r="E18" s="116">
        <f>'Section B Appendix'!I18</f>
        <v>1.5179786200194401</v>
      </c>
      <c r="F18" s="116">
        <f>'Section B Appendix'!L18</f>
        <v>1.50611974859411</v>
      </c>
      <c r="G18" s="116">
        <f>'Section B Appendix'!O18</f>
        <v>1.4842840512223501</v>
      </c>
      <c r="H18" s="116">
        <f>'Section B Appendix'!R18</f>
        <v>1.4570123589468</v>
      </c>
      <c r="I18" s="116">
        <f>'Section B Appendix'!U18</f>
        <v>1.3140860610518601</v>
      </c>
    </row>
    <row r="19" spans="1:9" x14ac:dyDescent="0.2">
      <c r="A19" s="35">
        <v>3</v>
      </c>
      <c r="B19" s="74" t="s">
        <v>36</v>
      </c>
      <c r="C19" s="258" t="s">
        <v>29</v>
      </c>
      <c r="D19" s="189">
        <f>'Section B Appendix'!F19</f>
        <v>0.71403753924597579</v>
      </c>
      <c r="E19" s="189">
        <f>'Section B Appendix'!I19</f>
        <v>0.71216755134524778</v>
      </c>
      <c r="F19" s="189">
        <f>'Section B Appendix'!L19</f>
        <v>0.73465248989425702</v>
      </c>
      <c r="G19" s="189">
        <f>'Section B Appendix'!O19</f>
        <v>0.76929041152451771</v>
      </c>
      <c r="H19" s="189">
        <f>'Section B Appendix'!R19</f>
        <v>0.7816521394710424</v>
      </c>
      <c r="I19" s="189">
        <f>'Section B Appendix'!U19</f>
        <v>0.79300000000000004</v>
      </c>
    </row>
    <row r="20" spans="1:9" x14ac:dyDescent="0.2">
      <c r="A20" s="33">
        <v>3</v>
      </c>
      <c r="B20" s="34" t="s">
        <v>36</v>
      </c>
      <c r="C20" s="38" t="s">
        <v>34</v>
      </c>
      <c r="D20" s="44">
        <f>'Section B Appendix'!F20</f>
        <v>0.71854350803917266</v>
      </c>
      <c r="E20" s="44">
        <f>'Section B Appendix'!I20</f>
        <v>0.71696222006096799</v>
      </c>
      <c r="F20" s="44">
        <f>'Section B Appendix'!L20</f>
        <v>0.74422867763440204</v>
      </c>
      <c r="G20" s="44">
        <f>'Section B Appendix'!O20</f>
        <v>0.78218347627550866</v>
      </c>
      <c r="H20" s="44">
        <f>'Section B Appendix'!R20</f>
        <v>0.79181697394960571</v>
      </c>
      <c r="I20" s="44">
        <f>'Section B Appendix'!U20</f>
        <v>0.80148675883500597</v>
      </c>
    </row>
    <row r="21" spans="1:9" s="5" customFormat="1" x14ac:dyDescent="0.2">
      <c r="A21" s="33">
        <v>3</v>
      </c>
      <c r="B21" s="73" t="s">
        <v>36</v>
      </c>
      <c r="C21" s="43" t="s">
        <v>65</v>
      </c>
      <c r="D21" s="44" t="str">
        <f>'Section B Appendix'!F21</f>
        <v>n/a</v>
      </c>
      <c r="E21" s="44" t="str">
        <f>'Section B Appendix'!I21</f>
        <v>n/a</v>
      </c>
      <c r="F21" s="44" t="str">
        <f>'Section B Appendix'!L21</f>
        <v>n/a</v>
      </c>
      <c r="G21" s="44" t="str">
        <f>'Section B Appendix'!O21</f>
        <v>n/a</v>
      </c>
      <c r="H21" s="44" t="str">
        <f>'Section B Appendix'!R21</f>
        <v>n/a</v>
      </c>
      <c r="I21" s="44">
        <f>'Section B Appendix'!U21</f>
        <v>0.86051981537795363</v>
      </c>
    </row>
    <row r="22" spans="1:9" x14ac:dyDescent="0.2">
      <c r="A22" s="33">
        <v>3</v>
      </c>
      <c r="B22" s="73" t="s">
        <v>36</v>
      </c>
      <c r="C22" s="43" t="s">
        <v>66</v>
      </c>
      <c r="D22" s="44">
        <f>'Section B Appendix'!F22</f>
        <v>0.68683947740700679</v>
      </c>
      <c r="E22" s="44">
        <f>'Section B Appendix'!I22</f>
        <v>0.68282812935247794</v>
      </c>
      <c r="F22" s="44">
        <f>'Section B Appendix'!L22</f>
        <v>0.76341981503983969</v>
      </c>
      <c r="G22" s="44">
        <f>'Section B Appendix'!O22</f>
        <v>0.79111763271415481</v>
      </c>
      <c r="H22" s="44">
        <f>'Section B Appendix'!R22</f>
        <v>0.76861884181832174</v>
      </c>
      <c r="I22" s="44">
        <f>'Section B Appendix'!U22</f>
        <v>0.69324740091294823</v>
      </c>
    </row>
    <row r="23" spans="1:9" s="5" customFormat="1" x14ac:dyDescent="0.2">
      <c r="A23" s="33">
        <v>3</v>
      </c>
      <c r="B23" s="73" t="s">
        <v>36</v>
      </c>
      <c r="C23" s="43" t="s">
        <v>69</v>
      </c>
      <c r="D23" s="44" t="str">
        <f>'Section B Appendix'!F23</f>
        <v>n/a</v>
      </c>
      <c r="E23" s="44">
        <f>'Section B Appendix'!I23</f>
        <v>0.72997781296110809</v>
      </c>
      <c r="F23" s="44">
        <f>'Section B Appendix'!L23</f>
        <v>0.73982150020056159</v>
      </c>
      <c r="G23" s="44">
        <f>'Section B Appendix'!O23</f>
        <v>0.76861114294602073</v>
      </c>
      <c r="H23" s="44">
        <f>'Section B Appendix'!R23</f>
        <v>0.78180555249288852</v>
      </c>
      <c r="I23" s="44">
        <f>'Section B Appendix'!U23</f>
        <v>0.80517933507248451</v>
      </c>
    </row>
    <row r="24" spans="1:9" s="309" customFormat="1" x14ac:dyDescent="0.2">
      <c r="A24" s="33">
        <v>3</v>
      </c>
      <c r="B24" s="73" t="s">
        <v>36</v>
      </c>
      <c r="C24" s="43" t="s">
        <v>70</v>
      </c>
      <c r="D24" s="44">
        <f>'Section B Appendix'!F24</f>
        <v>0.75721824215129785</v>
      </c>
      <c r="E24" s="44">
        <f>'Section B Appendix'!I24</f>
        <v>0.77368738684369343</v>
      </c>
      <c r="F24" s="44">
        <f>'Section B Appendix'!L24</f>
        <v>0.64283531927894899</v>
      </c>
      <c r="G24" s="44">
        <f>'Section B Appendix'!O24</f>
        <v>0.6416810262301359</v>
      </c>
      <c r="H24" s="44">
        <f>'Section B Appendix'!R24</f>
        <v>0.83700862895493766</v>
      </c>
      <c r="I24" s="44">
        <f>'Section B Appendix'!U24</f>
        <v>0.93099594915490991</v>
      </c>
    </row>
    <row r="25" spans="1:9" x14ac:dyDescent="0.2">
      <c r="A25" s="33">
        <v>3</v>
      </c>
      <c r="B25" s="73" t="s">
        <v>36</v>
      </c>
      <c r="C25" s="43" t="s">
        <v>67</v>
      </c>
      <c r="D25" s="44" t="str">
        <f>'Section B Appendix'!F25</f>
        <v>n/a</v>
      </c>
      <c r="E25" s="44" t="str">
        <f>'Section B Appendix'!I25</f>
        <v>n/a</v>
      </c>
      <c r="F25" s="44" t="str">
        <f>'Section B Appendix'!L25</f>
        <v>n/a</v>
      </c>
      <c r="G25" s="44" t="str">
        <f>'Section B Appendix'!O25</f>
        <v>n/a</v>
      </c>
      <c r="H25" s="44" t="str">
        <f>'Section B Appendix'!R25</f>
        <v>n/a</v>
      </c>
      <c r="I25" s="44">
        <f>'Section B Appendix'!U25</f>
        <v>0.74360076230335193</v>
      </c>
    </row>
    <row r="26" spans="1:9" ht="13.5" thickBot="1" x14ac:dyDescent="0.25">
      <c r="A26" s="36">
        <v>3</v>
      </c>
      <c r="B26" s="37" t="s">
        <v>36</v>
      </c>
      <c r="C26" s="42" t="s">
        <v>68</v>
      </c>
      <c r="D26" s="45">
        <f>'Section B Appendix'!F26</f>
        <v>0.65946911201308311</v>
      </c>
      <c r="E26" s="45">
        <f>'Section B Appendix'!I26</f>
        <v>0.65489421636892919</v>
      </c>
      <c r="F26" s="45">
        <f>'Section B Appendix'!L26</f>
        <v>0.64653604734410874</v>
      </c>
      <c r="G26" s="45">
        <f>'Section B Appendix'!O26</f>
        <v>0.67998536804796905</v>
      </c>
      <c r="H26" s="45">
        <f>'Section B Appendix'!R26</f>
        <v>0.72219672360038556</v>
      </c>
      <c r="I26" s="45">
        <f>'Section B Appendix'!U26</f>
        <v>0.72387670848531005</v>
      </c>
    </row>
    <row r="27" spans="1:9" s="226" customFormat="1" x14ac:dyDescent="0.2">
      <c r="A27" s="35">
        <v>4</v>
      </c>
      <c r="B27" s="41" t="s">
        <v>103</v>
      </c>
      <c r="C27" s="59" t="s">
        <v>29</v>
      </c>
      <c r="D27" s="259">
        <f>'Section B Appendix'!F27</f>
        <v>0.65905999999999998</v>
      </c>
      <c r="E27" s="46">
        <f>'Section B Appendix'!I27</f>
        <v>0.64775000000000005</v>
      </c>
      <c r="F27" s="257">
        <f>'Section B Appendix'!L27</f>
        <v>0.64424000000000003</v>
      </c>
      <c r="G27" s="46">
        <f>'Section B Appendix'!O27</f>
        <v>0.63897000000000004</v>
      </c>
      <c r="H27" s="257">
        <f>'Section B Appendix'!R27</f>
        <v>0.63573999999999997</v>
      </c>
      <c r="I27" s="216" t="str">
        <f>'Section B Appendix'!U27</f>
        <v>n/a</v>
      </c>
    </row>
    <row r="28" spans="1:9" s="226" customFormat="1" x14ac:dyDescent="0.2">
      <c r="A28" s="33">
        <v>4</v>
      </c>
      <c r="B28" s="38" t="s">
        <v>103</v>
      </c>
      <c r="C28" s="254" t="s">
        <v>34</v>
      </c>
      <c r="D28" s="260">
        <f>'Section B Appendix'!F28</f>
        <v>0.64288224956063267</v>
      </c>
      <c r="E28" s="44">
        <f>'Section B Appendix'!I28</f>
        <v>0.63321019911703758</v>
      </c>
      <c r="F28" s="262">
        <f>'Section B Appendix'!L28</f>
        <v>0.629128714693164</v>
      </c>
      <c r="G28" s="44">
        <f>'Section B Appendix'!O28</f>
        <v>0.62134464175280502</v>
      </c>
      <c r="H28" s="262">
        <f>'Section B Appendix'!R28</f>
        <v>0.61746908708234671</v>
      </c>
      <c r="I28" s="113" t="str">
        <f>'Section B Appendix'!U28</f>
        <v>n/a</v>
      </c>
    </row>
    <row r="29" spans="1:9" s="226" customFormat="1" x14ac:dyDescent="0.2">
      <c r="A29" s="33">
        <v>4</v>
      </c>
      <c r="B29" s="38" t="s">
        <v>103</v>
      </c>
      <c r="C29" s="258" t="s">
        <v>65</v>
      </c>
      <c r="D29" s="260" t="str">
        <f>'Section B Appendix'!F29</f>
        <v>n/a</v>
      </c>
      <c r="E29" s="44" t="str">
        <f>'Section B Appendix'!I29</f>
        <v>n/a</v>
      </c>
      <c r="F29" s="262" t="str">
        <f>'Section B Appendix'!L29</f>
        <v>n/a</v>
      </c>
      <c r="G29" s="44" t="str">
        <f>'Section B Appendix'!O29</f>
        <v>n/a</v>
      </c>
      <c r="H29" s="262" t="str">
        <f>'Section B Appendix'!R29</f>
        <v>n/a</v>
      </c>
      <c r="I29" s="113" t="str">
        <f>'Section B Appendix'!U29</f>
        <v>n/a</v>
      </c>
    </row>
    <row r="30" spans="1:9" s="226" customFormat="1" x14ac:dyDescent="0.2">
      <c r="A30" s="33">
        <v>4</v>
      </c>
      <c r="B30" s="38" t="s">
        <v>103</v>
      </c>
      <c r="C30" s="258" t="s">
        <v>66</v>
      </c>
      <c r="D30" s="260">
        <f>'Section B Appendix'!F30</f>
        <v>0.39655000000000001</v>
      </c>
      <c r="E30" s="44">
        <f>'Section B Appendix'!I30</f>
        <v>0.39019999999999999</v>
      </c>
      <c r="F30" s="262">
        <f>'Section B Appendix'!L30</f>
        <v>0.42221999999999998</v>
      </c>
      <c r="G30" s="44">
        <f>'Section B Appendix'!O30</f>
        <v>0.48570999999999998</v>
      </c>
      <c r="H30" s="262">
        <f>'Section B Appendix'!R30</f>
        <v>0.45030999999999999</v>
      </c>
      <c r="I30" s="113" t="str">
        <f>'Section B Appendix'!U30</f>
        <v>n/a</v>
      </c>
    </row>
    <row r="31" spans="1:9" s="226" customFormat="1" x14ac:dyDescent="0.2">
      <c r="A31" s="33">
        <v>4</v>
      </c>
      <c r="B31" s="38" t="s">
        <v>103</v>
      </c>
      <c r="C31" s="256" t="s">
        <v>69</v>
      </c>
      <c r="D31" s="260" t="str">
        <f>'Section B Appendix'!F31</f>
        <v>n/a</v>
      </c>
      <c r="E31" s="44">
        <f>'Section B Appendix'!I31</f>
        <v>0.75187000000000004</v>
      </c>
      <c r="F31" s="262">
        <f>'Section B Appendix'!L31</f>
        <v>0.74699000000000004</v>
      </c>
      <c r="G31" s="44">
        <f>'Section B Appendix'!O31</f>
        <v>0.73573</v>
      </c>
      <c r="H31" s="262">
        <f>'Section B Appendix'!R31</f>
        <v>0.74336999999999998</v>
      </c>
      <c r="I31" s="113" t="str">
        <f>'Section B Appendix'!U31</f>
        <v>n/a</v>
      </c>
    </row>
    <row r="32" spans="1:9" s="226" customFormat="1" x14ac:dyDescent="0.2">
      <c r="A32" s="33">
        <v>4</v>
      </c>
      <c r="B32" s="38" t="s">
        <v>103</v>
      </c>
      <c r="C32" s="256" t="s">
        <v>70</v>
      </c>
      <c r="D32" s="260">
        <f>'Section B Appendix'!F32</f>
        <v>0.74272000000000005</v>
      </c>
      <c r="E32" s="44">
        <f>'Section B Appendix'!I32</f>
        <v>0.4375</v>
      </c>
      <c r="F32" s="262">
        <f>'Section B Appendix'!L32</f>
        <v>0.25714285714285712</v>
      </c>
      <c r="G32" s="44">
        <f>'Section B Appendix'!O32</f>
        <v>0.23809523809523808</v>
      </c>
      <c r="H32" s="262">
        <f>'Section B Appendix'!R32</f>
        <v>0.13043478260869565</v>
      </c>
      <c r="I32" s="113" t="str">
        <f>'Section B Appendix'!U32</f>
        <v>n/a</v>
      </c>
    </row>
    <row r="33" spans="1:9" s="226" customFormat="1" x14ac:dyDescent="0.2">
      <c r="A33" s="33">
        <v>4</v>
      </c>
      <c r="B33" s="38" t="s">
        <v>103</v>
      </c>
      <c r="C33" s="254" t="s">
        <v>67</v>
      </c>
      <c r="D33" s="260" t="str">
        <f>'Section B Appendix'!F33</f>
        <v>n/a</v>
      </c>
      <c r="E33" s="44" t="str">
        <f>'Section B Appendix'!I33</f>
        <v>n/a</v>
      </c>
      <c r="F33" s="262" t="str">
        <f>'Section B Appendix'!L33</f>
        <v>n/a</v>
      </c>
      <c r="G33" s="44" t="str">
        <f>'Section B Appendix'!O33</f>
        <v>n/a</v>
      </c>
      <c r="H33" s="262" t="str">
        <f>'Section B Appendix'!R33</f>
        <v>n/a</v>
      </c>
      <c r="I33" s="113" t="str">
        <f>'Section B Appendix'!U33</f>
        <v>n/a</v>
      </c>
    </row>
    <row r="34" spans="1:9" s="226" customFormat="1" ht="13.5" thickBot="1" x14ac:dyDescent="0.25">
      <c r="A34" s="36">
        <v>4</v>
      </c>
      <c r="B34" s="42" t="s">
        <v>103</v>
      </c>
      <c r="C34" s="255" t="s">
        <v>68</v>
      </c>
      <c r="D34" s="261">
        <f>'Section B Appendix'!F34</f>
        <v>0.50624000000000002</v>
      </c>
      <c r="E34" s="45">
        <f>'Section B Appendix'!I34</f>
        <v>0.45685999999999999</v>
      </c>
      <c r="F34" s="263">
        <f>'Section B Appendix'!L34</f>
        <v>0.46684999999999999</v>
      </c>
      <c r="G34" s="45">
        <f>'Section B Appendix'!O34</f>
        <v>0.49162</v>
      </c>
      <c r="H34" s="263">
        <f>'Section B Appendix'!R34</f>
        <v>0.48683999999999999</v>
      </c>
      <c r="I34" s="217" t="str">
        <f>'Section B Appendix'!U34</f>
        <v>n/a</v>
      </c>
    </row>
    <row r="35" spans="1:9" x14ac:dyDescent="0.2">
      <c r="A35" s="35">
        <v>5</v>
      </c>
      <c r="B35" s="40" t="s">
        <v>15</v>
      </c>
      <c r="C35" s="41" t="s">
        <v>29</v>
      </c>
      <c r="D35" s="46">
        <f>'Section B Appendix'!F35</f>
        <v>0.64631180761956231</v>
      </c>
      <c r="E35" s="46">
        <f>'Section B Appendix'!I35</f>
        <v>0.6386152547143259</v>
      </c>
      <c r="F35" s="46">
        <f>'Section B Appendix'!L35</f>
        <v>0.61768082663605051</v>
      </c>
      <c r="G35" s="46">
        <f>'Section B Appendix'!O35</f>
        <v>0.61764705882352944</v>
      </c>
      <c r="H35" s="46">
        <f>'Section B Appendix'!R35</f>
        <v>0.62965964343598058</v>
      </c>
      <c r="I35" s="46">
        <f>'Section B Appendix'!U35</f>
        <v>0.63273231622746184</v>
      </c>
    </row>
    <row r="36" spans="1:9" s="5" customFormat="1" x14ac:dyDescent="0.2">
      <c r="A36" s="165">
        <v>5</v>
      </c>
      <c r="B36" s="166" t="s">
        <v>15</v>
      </c>
      <c r="C36" s="167" t="s">
        <v>34</v>
      </c>
      <c r="D36" s="189">
        <f>'Section B Appendix'!F36</f>
        <v>0.64613778705636749</v>
      </c>
      <c r="E36" s="189">
        <f>'Section B Appendix'!I36</f>
        <v>0.64097947425279078</v>
      </c>
      <c r="F36" s="189">
        <f>'Section B Appendix'!L36</f>
        <v>0.61618027336534908</v>
      </c>
      <c r="G36" s="189">
        <f>'Section B Appendix'!O36</f>
        <v>0.61107193229901269</v>
      </c>
      <c r="H36" s="189">
        <f>'Section B Appendix'!R36</f>
        <v>0.61991584852734927</v>
      </c>
      <c r="I36" s="189">
        <f>'Section B Appendix'!U36</f>
        <v>0.62103746397694526</v>
      </c>
    </row>
    <row r="37" spans="1:9" x14ac:dyDescent="0.2">
      <c r="A37" s="72">
        <v>5</v>
      </c>
      <c r="B37" s="73" t="s">
        <v>15</v>
      </c>
      <c r="C37" s="43" t="s">
        <v>65</v>
      </c>
      <c r="D37" s="44" t="str">
        <f>'Section B Appendix'!F37</f>
        <v>n/a</v>
      </c>
      <c r="E37" s="44" t="str">
        <f>'Section B Appendix'!I37</f>
        <v>n/a</v>
      </c>
      <c r="F37" s="44" t="str">
        <f>'Section B Appendix'!L37</f>
        <v>n/a</v>
      </c>
      <c r="G37" s="44" t="str">
        <f>'Section B Appendix'!O37</f>
        <v>n/a</v>
      </c>
      <c r="H37" s="44" t="str">
        <f>'Section B Appendix'!R37</f>
        <v>n/a</v>
      </c>
      <c r="I37" s="44">
        <f>'Section B Appendix'!U37</f>
        <v>0.60588235294117643</v>
      </c>
    </row>
    <row r="38" spans="1:9" x14ac:dyDescent="0.2">
      <c r="A38" s="33">
        <v>5</v>
      </c>
      <c r="B38" s="34" t="s">
        <v>15</v>
      </c>
      <c r="C38" s="38" t="s">
        <v>66</v>
      </c>
      <c r="D38" s="44">
        <f>'Section B Appendix'!F38</f>
        <v>0.68</v>
      </c>
      <c r="E38" s="44">
        <f>'Section B Appendix'!I38</f>
        <v>0.71653543307086609</v>
      </c>
      <c r="F38" s="44">
        <f>'Section B Appendix'!L38</f>
        <v>0.60992907801418439</v>
      </c>
      <c r="G38" s="44">
        <f>'Section B Appendix'!O38</f>
        <v>0.63758389261744963</v>
      </c>
      <c r="H38" s="44">
        <f>'Section B Appendix'!R38</f>
        <v>0.70552147239263807</v>
      </c>
      <c r="I38" s="44">
        <f>'Section B Appendix'!U38</f>
        <v>0.8571428571428571</v>
      </c>
    </row>
    <row r="39" spans="1:9" s="5" customFormat="1" x14ac:dyDescent="0.2">
      <c r="A39" s="72">
        <v>5</v>
      </c>
      <c r="B39" s="73" t="s">
        <v>15</v>
      </c>
      <c r="C39" s="43" t="s">
        <v>69</v>
      </c>
      <c r="D39" s="44">
        <f>'Section B Appendix'!F39</f>
        <v>0.92307692307692313</v>
      </c>
      <c r="E39" s="44">
        <f>'Section B Appendix'!I39</f>
        <v>0.5816993464052288</v>
      </c>
      <c r="F39" s="44">
        <f>'Section B Appendix'!L39</f>
        <v>0.61</v>
      </c>
      <c r="G39" s="44">
        <f>'Section B Appendix'!O39</f>
        <v>0.64965986394557829</v>
      </c>
      <c r="H39" s="44">
        <f>'Section B Appendix'!R39</f>
        <v>0.65107913669064743</v>
      </c>
      <c r="I39" s="44">
        <f>'Section B Appendix'!U39</f>
        <v>0.64341085271317833</v>
      </c>
    </row>
    <row r="40" spans="1:9" s="5" customFormat="1" x14ac:dyDescent="0.2">
      <c r="A40" s="72">
        <v>5</v>
      </c>
      <c r="B40" s="73" t="s">
        <v>15</v>
      </c>
      <c r="C40" s="43" t="s">
        <v>70</v>
      </c>
      <c r="D40" s="44">
        <f>'Section B Appendix'!F40</f>
        <v>0.64864864864864868</v>
      </c>
      <c r="E40" s="44">
        <f>'Section B Appendix'!I40</f>
        <v>0.88888888888888884</v>
      </c>
      <c r="F40" s="44">
        <f>'Section B Appendix'!L40</f>
        <v>1</v>
      </c>
      <c r="G40" s="44">
        <f>'Section B Appendix'!O40</f>
        <v>1</v>
      </c>
      <c r="H40" s="44">
        <f>'Section B Appendix'!R40</f>
        <v>1</v>
      </c>
      <c r="I40" s="44">
        <f>'Section B Appendix'!U40</f>
        <v>1</v>
      </c>
    </row>
    <row r="41" spans="1:9" x14ac:dyDescent="0.2">
      <c r="A41" s="33">
        <v>5</v>
      </c>
      <c r="B41" s="34" t="s">
        <v>15</v>
      </c>
      <c r="C41" s="38" t="s">
        <v>67</v>
      </c>
      <c r="D41" s="44" t="str">
        <f>'Section B Appendix'!F41</f>
        <v>n/a</v>
      </c>
      <c r="E41" s="44" t="str">
        <f>'Section B Appendix'!I41</f>
        <v>n/a</v>
      </c>
      <c r="F41" s="44" t="str">
        <f>'Section B Appendix'!L41</f>
        <v>n/a</v>
      </c>
      <c r="G41" s="44" t="str">
        <f>'Section B Appendix'!O41</f>
        <v>n/a</v>
      </c>
      <c r="H41" s="44" t="str">
        <f>'Section B Appendix'!R41</f>
        <v>n/a</v>
      </c>
      <c r="I41" s="44">
        <f>'Section B Appendix'!U41</f>
        <v>0.68639053254437865</v>
      </c>
    </row>
    <row r="42" spans="1:9" ht="13.5" thickBot="1" x14ac:dyDescent="0.25">
      <c r="A42" s="36">
        <v>5</v>
      </c>
      <c r="B42" s="73" t="s">
        <v>15</v>
      </c>
      <c r="C42" s="42" t="s">
        <v>68</v>
      </c>
      <c r="D42" s="45">
        <f>'Section B Appendix'!F42</f>
        <v>0.61578947368421055</v>
      </c>
      <c r="E42" s="45">
        <f>'Section B Appendix'!I42</f>
        <v>0.6347305389221557</v>
      </c>
      <c r="F42" s="45">
        <f>'Section B Appendix'!L42</f>
        <v>0.6344410876132931</v>
      </c>
      <c r="G42" s="45">
        <f>'Section B Appendix'!O42</f>
        <v>0.63171355498721227</v>
      </c>
      <c r="H42" s="45">
        <f>'Section B Appendix'!R42</f>
        <v>0.65110565110565111</v>
      </c>
      <c r="I42" s="45">
        <f>'Section B Appendix'!U42</f>
        <v>0.8867924528301887</v>
      </c>
    </row>
    <row r="43" spans="1:9" x14ac:dyDescent="0.2">
      <c r="A43" s="35">
        <v>8</v>
      </c>
      <c r="B43" s="264" t="s">
        <v>104</v>
      </c>
      <c r="C43" s="39" t="s">
        <v>29</v>
      </c>
      <c r="D43" s="46">
        <f>'Section B Appendix'!F43</f>
        <v>0.68162083936324203</v>
      </c>
      <c r="E43" s="46">
        <f>'Section B Appendix'!I43</f>
        <v>0.76407914764079099</v>
      </c>
      <c r="F43" s="46">
        <f>'Section B Appendix'!L43</f>
        <v>0.81049562682215748</v>
      </c>
      <c r="G43" s="46">
        <f>'Section B Appendix'!O43</f>
        <v>0.86655405405405395</v>
      </c>
      <c r="H43" s="46">
        <f>'Section B Appendix'!R43</f>
        <v>0.87031250000000004</v>
      </c>
      <c r="I43" s="46">
        <f>'Section B Appendix'!U43</f>
        <v>0.89906103286384997</v>
      </c>
    </row>
    <row r="44" spans="1:9" s="5" customFormat="1" x14ac:dyDescent="0.2">
      <c r="A44" s="35">
        <v>8</v>
      </c>
      <c r="B44" s="265" t="s">
        <v>104</v>
      </c>
      <c r="C44" s="39" t="s">
        <v>34</v>
      </c>
      <c r="D44" s="189">
        <f>'Section B Appendix'!F44</f>
        <v>0.65619223659889103</v>
      </c>
      <c r="E44" s="189">
        <f>'Section B Appendix'!I44</f>
        <v>0.73529411764705899</v>
      </c>
      <c r="F44" s="189">
        <f>'Section B Appendix'!L44</f>
        <v>0.81015037593984962</v>
      </c>
      <c r="G44" s="189">
        <f>'Section B Appendix'!O44</f>
        <v>0.85681293302540396</v>
      </c>
      <c r="H44" s="189">
        <f>'Section B Appendix'!R44</f>
        <v>0.88149688149688199</v>
      </c>
      <c r="I44" s="189">
        <f>'Section B Appendix'!U44</f>
        <v>0.88050314465408797</v>
      </c>
    </row>
    <row r="45" spans="1:9" x14ac:dyDescent="0.2">
      <c r="A45" s="35">
        <v>8</v>
      </c>
      <c r="B45" s="265" t="s">
        <v>104</v>
      </c>
      <c r="C45" s="39" t="s">
        <v>65</v>
      </c>
      <c r="D45" s="44" t="str">
        <f>'Section B Appendix'!F45</f>
        <v>n/a</v>
      </c>
      <c r="E45" s="44" t="str">
        <f>'Section B Appendix'!I45</f>
        <v>n/a</v>
      </c>
      <c r="F45" s="44" t="str">
        <f>'Section B Appendix'!L45</f>
        <v>n/a</v>
      </c>
      <c r="G45" s="44" t="str">
        <f>'Section B Appendix'!O45</f>
        <v>n/a</v>
      </c>
      <c r="H45" s="44" t="str">
        <f>'Section B Appendix'!R45</f>
        <v>n/a</v>
      </c>
      <c r="I45" s="44">
        <f>'Section B Appendix'!U45</f>
        <v>1</v>
      </c>
    </row>
    <row r="46" spans="1:9" x14ac:dyDescent="0.2">
      <c r="A46" s="35">
        <v>8</v>
      </c>
      <c r="B46" s="265" t="s">
        <v>104</v>
      </c>
      <c r="C46" s="39" t="s">
        <v>66</v>
      </c>
      <c r="D46" s="44">
        <f>'Section B Appendix'!F46</f>
        <v>0.77777777777777801</v>
      </c>
      <c r="E46" s="44">
        <f>'Section B Appendix'!I46</f>
        <v>1</v>
      </c>
      <c r="F46" s="44">
        <f>'Section B Appendix'!L46</f>
        <v>0.9285714285714286</v>
      </c>
      <c r="G46" s="44">
        <f>'Section B Appendix'!O46</f>
        <v>0.88888888888888895</v>
      </c>
      <c r="H46" s="44">
        <f>'Section B Appendix'!R46</f>
        <v>0.92307692307692302</v>
      </c>
      <c r="I46" s="44">
        <f>'Section B Appendix'!U46</f>
        <v>1</v>
      </c>
    </row>
    <row r="47" spans="1:9" s="5" customFormat="1" x14ac:dyDescent="0.2">
      <c r="A47" s="35">
        <v>8</v>
      </c>
      <c r="B47" s="265" t="s">
        <v>104</v>
      </c>
      <c r="C47" s="167" t="s">
        <v>69</v>
      </c>
      <c r="D47" s="44" t="str">
        <f>'Section B Appendix'!F47</f>
        <v>n/a</v>
      </c>
      <c r="E47" s="44">
        <f>'Section B Appendix'!I47</f>
        <v>0.76315789473684204</v>
      </c>
      <c r="F47" s="44">
        <f>'Section B Appendix'!L47</f>
        <v>0.79411764705882348</v>
      </c>
      <c r="G47" s="44">
        <f>'Section B Appendix'!O47</f>
        <v>0.91780821917808197</v>
      </c>
      <c r="H47" s="44">
        <f>'Section B Appendix'!R47</f>
        <v>0.77777777777777801</v>
      </c>
      <c r="I47" s="44">
        <f>'Section B Appendix'!U47</f>
        <v>0.95121951219512202</v>
      </c>
    </row>
    <row r="48" spans="1:9" s="5" customFormat="1" x14ac:dyDescent="0.2">
      <c r="A48" s="35">
        <v>8</v>
      </c>
      <c r="B48" s="265" t="s">
        <v>104</v>
      </c>
      <c r="C48" s="43" t="s">
        <v>70</v>
      </c>
      <c r="D48" s="44">
        <f>'Section B Appendix'!F48</f>
        <v>0.72222222222222199</v>
      </c>
      <c r="E48" s="44">
        <f>'Section B Appendix'!I48</f>
        <v>0.85714285714285698</v>
      </c>
      <c r="F48" s="44">
        <f>'Section B Appendix'!L48</f>
        <v>0.33333333333333331</v>
      </c>
      <c r="G48" s="44">
        <f>'Section B Appendix'!O48</f>
        <v>1</v>
      </c>
      <c r="H48" s="44">
        <f>'Section B Appendix'!R48</f>
        <v>0.33333333333333298</v>
      </c>
      <c r="I48" s="44">
        <f>'Section B Appendix'!U48</f>
        <v>0.5</v>
      </c>
    </row>
    <row r="49" spans="1:9" x14ac:dyDescent="0.2">
      <c r="A49" s="35">
        <v>8</v>
      </c>
      <c r="B49" s="265" t="s">
        <v>104</v>
      </c>
      <c r="C49" s="38" t="s">
        <v>67</v>
      </c>
      <c r="D49" s="44" t="str">
        <f>'Section B Appendix'!F49</f>
        <v>n/a</v>
      </c>
      <c r="E49" s="44" t="str">
        <f>'Section B Appendix'!I49</f>
        <v>n/a</v>
      </c>
      <c r="F49" s="44" t="str">
        <f>'Section B Appendix'!L49</f>
        <v>n/a</v>
      </c>
      <c r="G49" s="44" t="str">
        <f>'Section B Appendix'!O49</f>
        <v>n/a</v>
      </c>
      <c r="H49" s="44" t="str">
        <f>'Section B Appendix'!R49</f>
        <v>n/a</v>
      </c>
      <c r="I49" s="44">
        <f>'Section B Appendix'!U49</f>
        <v>1</v>
      </c>
    </row>
    <row r="50" spans="1:9" ht="13.5" thickBot="1" x14ac:dyDescent="0.25">
      <c r="A50" s="36">
        <v>8</v>
      </c>
      <c r="B50" s="266" t="s">
        <v>104</v>
      </c>
      <c r="C50" s="109" t="s">
        <v>68</v>
      </c>
      <c r="D50" s="45">
        <f>'Section B Appendix'!F50</f>
        <v>0.79310344827586199</v>
      </c>
      <c r="E50" s="45">
        <f>'Section B Appendix'!I50</f>
        <v>0.88636363636363602</v>
      </c>
      <c r="F50" s="45">
        <f>'Section B Appendix'!L50</f>
        <v>0.82608695652173914</v>
      </c>
      <c r="G50" s="45">
        <f>'Section B Appendix'!O50</f>
        <v>0.86153846153846203</v>
      </c>
      <c r="H50" s="45">
        <f>'Section B Appendix'!R50</f>
        <v>0.90140845070422504</v>
      </c>
      <c r="I50" s="45">
        <f>'Section B Appendix'!U50</f>
        <v>0.952380952380952</v>
      </c>
    </row>
    <row r="52" spans="1:9" x14ac:dyDescent="0.2">
      <c r="B52" s="215" t="s">
        <v>30</v>
      </c>
      <c r="D52" s="215"/>
      <c r="E52" s="215"/>
      <c r="F52" s="215"/>
      <c r="G52" s="215"/>
      <c r="H52" s="215"/>
      <c r="I52" s="215"/>
    </row>
    <row r="53" spans="1:9" x14ac:dyDescent="0.2">
      <c r="B53" s="215" t="s">
        <v>102</v>
      </c>
      <c r="D53" s="215"/>
      <c r="E53" s="215"/>
      <c r="F53" s="215"/>
      <c r="G53" s="215"/>
      <c r="H53" s="215"/>
      <c r="I53" s="215"/>
    </row>
    <row r="54" spans="1:9" x14ac:dyDescent="0.2">
      <c r="B54" s="11" t="s">
        <v>77</v>
      </c>
    </row>
    <row r="55" spans="1:9" x14ac:dyDescent="0.2">
      <c r="B55" s="11" t="s">
        <v>78</v>
      </c>
    </row>
    <row r="56" spans="1:9" x14ac:dyDescent="0.2">
      <c r="B56" s="110" t="s">
        <v>101</v>
      </c>
    </row>
  </sheetData>
  <mergeCells count="1">
    <mergeCell ref="A1:H1"/>
  </mergeCells>
  <printOptions horizontalCentered="1"/>
  <pageMargins left="0.25" right="0.25" top="0.75" bottom="0.75" header="0.3" footer="0.3"/>
  <pageSetup scale="83" fitToWidth="0" orientation="landscape" horizontalDpi="300" verticalDpi="300" r:id="rId1"/>
  <headerFooter alignWithMargins="0">
    <oddHeader>&amp;C&amp;8Texas Department of Family and Protective Services</oddHeader>
    <oddFooter>&amp;L&amp;8Data Source:  IMPACT Data Warehouse&amp;C&amp;8&amp;P of &amp;N&amp;R&amp;8Data and Decision Support
FY14 - FY18 Data as of November  7th Following End of Each Fiscal Year
FY19 Data as of 6/9/2019
Log 92807 (dD)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A27" sqref="A27:E27"/>
    </sheetView>
  </sheetViews>
  <sheetFormatPr defaultColWidth="9.140625" defaultRowHeight="12" x14ac:dyDescent="0.2"/>
  <cols>
    <col min="1" max="1" width="15.28515625" style="310" customWidth="1"/>
    <col min="2" max="2" width="24.28515625" style="310" customWidth="1"/>
    <col min="3" max="3" width="16.5703125" style="310" bestFit="1" customWidth="1"/>
    <col min="4" max="5" width="13.42578125" style="310" bestFit="1" customWidth="1"/>
    <col min="6" max="6" width="25.7109375" style="310" bestFit="1" customWidth="1"/>
    <col min="7" max="7" width="14.85546875" style="310" customWidth="1"/>
    <col min="8" max="8" width="27.28515625" style="310" customWidth="1"/>
    <col min="9" max="9" width="12.7109375" style="310" bestFit="1" customWidth="1"/>
    <col min="10" max="10" width="12.42578125" style="310" bestFit="1" customWidth="1"/>
    <col min="11" max="11" width="31.7109375" style="310" bestFit="1" customWidth="1"/>
    <col min="12" max="12" width="14.140625" style="310" bestFit="1" customWidth="1"/>
    <col min="13" max="16384" width="9.140625" style="310"/>
  </cols>
  <sheetData>
    <row r="1" spans="1:9" ht="5.25" customHeight="1" x14ac:dyDescent="0.2"/>
    <row r="2" spans="1:9" ht="15" x14ac:dyDescent="0.25">
      <c r="A2" s="311" t="s">
        <v>158</v>
      </c>
    </row>
    <row r="3" spans="1:9" ht="6.75" customHeight="1" x14ac:dyDescent="0.2"/>
    <row r="4" spans="1:9" ht="15" x14ac:dyDescent="0.25">
      <c r="A4" s="312" t="s">
        <v>106</v>
      </c>
    </row>
    <row r="5" spans="1:9" ht="6.75" customHeight="1" x14ac:dyDescent="0.2"/>
    <row r="6" spans="1:9" ht="24" x14ac:dyDescent="0.2">
      <c r="A6" s="369"/>
      <c r="B6" s="371" t="s">
        <v>107</v>
      </c>
      <c r="C6" s="313" t="s">
        <v>108</v>
      </c>
    </row>
    <row r="7" spans="1:9" x14ac:dyDescent="0.2">
      <c r="A7" s="370"/>
      <c r="B7" s="372"/>
      <c r="C7" s="314" t="s">
        <v>109</v>
      </c>
    </row>
    <row r="8" spans="1:9" ht="25.5" x14ac:dyDescent="0.2">
      <c r="A8" s="315" t="s">
        <v>110</v>
      </c>
      <c r="B8" s="316" t="s">
        <v>111</v>
      </c>
      <c r="C8" s="317">
        <f>42901786+2178729</f>
        <v>45080515</v>
      </c>
      <c r="D8" s="318"/>
      <c r="E8" s="319"/>
      <c r="F8" s="319"/>
      <c r="G8" s="318"/>
    </row>
    <row r="9" spans="1:9" ht="13.5" customHeight="1" x14ac:dyDescent="0.2">
      <c r="A9" s="373" t="s">
        <v>112</v>
      </c>
      <c r="B9" s="316" t="s">
        <v>113</v>
      </c>
      <c r="C9" s="320">
        <v>1339258</v>
      </c>
      <c r="D9" s="318"/>
      <c r="E9" s="318"/>
      <c r="F9" s="318"/>
      <c r="G9" s="318"/>
      <c r="H9" s="321"/>
      <c r="I9" s="321"/>
    </row>
    <row r="10" spans="1:9" ht="25.5" x14ac:dyDescent="0.2">
      <c r="A10" s="374"/>
      <c r="B10" s="316" t="s">
        <v>114</v>
      </c>
      <c r="C10" s="320">
        <v>1493250</v>
      </c>
      <c r="D10" s="318"/>
      <c r="E10" s="318"/>
      <c r="F10" s="318"/>
      <c r="G10" s="318"/>
      <c r="H10" s="322"/>
      <c r="I10" s="322"/>
    </row>
    <row r="11" spans="1:9" ht="30.75" customHeight="1" x14ac:dyDescent="0.2">
      <c r="A11" s="374"/>
      <c r="B11" s="316" t="s">
        <v>115</v>
      </c>
      <c r="C11" s="320">
        <v>94515.24</v>
      </c>
      <c r="D11" s="318"/>
      <c r="E11" s="318"/>
      <c r="F11" s="318"/>
      <c r="G11" s="318"/>
      <c r="H11" s="321"/>
      <c r="I11" s="321"/>
    </row>
    <row r="12" spans="1:9" ht="37.5" x14ac:dyDescent="0.2">
      <c r="A12" s="375"/>
      <c r="B12" s="316" t="s">
        <v>116</v>
      </c>
      <c r="C12" s="323" t="s">
        <v>117</v>
      </c>
      <c r="D12" s="318"/>
      <c r="E12" s="318"/>
      <c r="F12" s="318"/>
      <c r="G12" s="318"/>
      <c r="H12" s="321"/>
      <c r="I12" s="321"/>
    </row>
    <row r="13" spans="1:9" ht="13.5" x14ac:dyDescent="0.2">
      <c r="A13" s="313" t="s">
        <v>118</v>
      </c>
      <c r="B13" s="316" t="s">
        <v>119</v>
      </c>
      <c r="C13" s="320">
        <v>0</v>
      </c>
      <c r="D13" s="318"/>
      <c r="E13" s="318"/>
      <c r="F13" s="318"/>
      <c r="G13" s="318"/>
    </row>
    <row r="14" spans="1:9" ht="25.5" x14ac:dyDescent="0.2">
      <c r="A14" s="313" t="s">
        <v>120</v>
      </c>
      <c r="B14" s="316" t="s">
        <v>121</v>
      </c>
      <c r="C14" s="320">
        <v>188547</v>
      </c>
      <c r="D14" s="318"/>
      <c r="E14" s="318"/>
      <c r="F14" s="318"/>
      <c r="G14" s="318"/>
      <c r="H14" s="324"/>
    </row>
    <row r="15" spans="1:9" ht="13.15" customHeight="1" x14ac:dyDescent="0.2">
      <c r="A15" s="373" t="s">
        <v>122</v>
      </c>
      <c r="B15" s="316" t="s">
        <v>123</v>
      </c>
      <c r="C15" s="320">
        <v>468183</v>
      </c>
      <c r="D15" s="318"/>
      <c r="E15" s="318"/>
      <c r="F15" s="318"/>
      <c r="G15" s="318"/>
      <c r="H15" s="318"/>
    </row>
    <row r="16" spans="1:9" ht="13.5" x14ac:dyDescent="0.2">
      <c r="A16" s="375"/>
      <c r="B16" s="316" t="s">
        <v>124</v>
      </c>
      <c r="C16" s="320">
        <v>1837182</v>
      </c>
      <c r="D16" s="318"/>
      <c r="E16" s="318"/>
      <c r="F16" s="318"/>
      <c r="G16" s="318"/>
      <c r="H16" s="318"/>
      <c r="I16" s="318"/>
    </row>
    <row r="17" spans="1:9" x14ac:dyDescent="0.2">
      <c r="A17" s="313" t="s">
        <v>125</v>
      </c>
      <c r="B17" s="325"/>
      <c r="C17" s="326">
        <f>SUM(C8:C16)</f>
        <v>50501450.240000002</v>
      </c>
      <c r="D17" s="327"/>
      <c r="E17" s="318"/>
      <c r="F17" s="318"/>
      <c r="G17" s="318"/>
      <c r="H17" s="328"/>
    </row>
    <row r="18" spans="1:9" s="329" customFormat="1" ht="8.25" customHeight="1" x14ac:dyDescent="0.2">
      <c r="A18" s="310"/>
      <c r="B18" s="310"/>
      <c r="C18" s="310"/>
      <c r="D18" s="310"/>
      <c r="E18" s="310"/>
      <c r="F18" s="310"/>
      <c r="G18" s="310"/>
      <c r="H18" s="310"/>
      <c r="I18" s="310"/>
    </row>
    <row r="19" spans="1:9" ht="24.75" customHeight="1" x14ac:dyDescent="0.2">
      <c r="A19" s="376" t="s">
        <v>126</v>
      </c>
      <c r="B19" s="377"/>
      <c r="C19" s="377"/>
      <c r="D19" s="377"/>
      <c r="E19" s="378"/>
      <c r="F19" s="330"/>
    </row>
    <row r="20" spans="1:9" x14ac:dyDescent="0.2">
      <c r="A20" s="366" t="s">
        <v>127</v>
      </c>
      <c r="B20" s="367"/>
      <c r="C20" s="367"/>
      <c r="D20" s="367"/>
      <c r="E20" s="368"/>
      <c r="F20" s="330"/>
    </row>
    <row r="21" spans="1:9" ht="12" customHeight="1" x14ac:dyDescent="0.2">
      <c r="A21" s="366" t="s">
        <v>128</v>
      </c>
      <c r="B21" s="367"/>
      <c r="C21" s="367"/>
      <c r="D21" s="367"/>
      <c r="E21" s="368"/>
      <c r="F21" s="330"/>
    </row>
    <row r="22" spans="1:9" ht="14.25" customHeight="1" x14ac:dyDescent="0.2">
      <c r="A22" s="366" t="s">
        <v>129</v>
      </c>
      <c r="B22" s="367"/>
      <c r="C22" s="367"/>
      <c r="D22" s="367"/>
      <c r="E22" s="368"/>
      <c r="F22" s="330"/>
    </row>
    <row r="23" spans="1:9" ht="13.5" customHeight="1" x14ac:dyDescent="0.2">
      <c r="A23" s="366" t="s">
        <v>130</v>
      </c>
      <c r="B23" s="367"/>
      <c r="C23" s="367"/>
      <c r="D23" s="367"/>
      <c r="E23" s="368"/>
      <c r="F23" s="330"/>
    </row>
    <row r="24" spans="1:9" x14ac:dyDescent="0.2">
      <c r="A24" s="366" t="s">
        <v>131</v>
      </c>
      <c r="B24" s="367"/>
      <c r="C24" s="367"/>
      <c r="D24" s="367"/>
      <c r="E24" s="368"/>
      <c r="F24" s="330"/>
    </row>
    <row r="25" spans="1:9" ht="16.5" customHeight="1" x14ac:dyDescent="0.2">
      <c r="A25" s="366" t="s">
        <v>132</v>
      </c>
      <c r="B25" s="367"/>
      <c r="C25" s="367"/>
      <c r="D25" s="367"/>
      <c r="E25" s="368"/>
      <c r="F25" s="330"/>
    </row>
    <row r="26" spans="1:9" ht="15" customHeight="1" x14ac:dyDescent="0.2">
      <c r="A26" s="366" t="s">
        <v>133</v>
      </c>
      <c r="B26" s="367"/>
      <c r="C26" s="367"/>
      <c r="D26" s="367"/>
      <c r="E26" s="368"/>
      <c r="F26" s="330"/>
    </row>
    <row r="27" spans="1:9" x14ac:dyDescent="0.2">
      <c r="A27" s="379" t="s">
        <v>134</v>
      </c>
      <c r="B27" s="380"/>
      <c r="C27" s="380"/>
      <c r="D27" s="380"/>
      <c r="E27" s="381"/>
      <c r="F27" s="330"/>
    </row>
    <row r="29" spans="1:9" ht="15" x14ac:dyDescent="0.25">
      <c r="A29" s="311" t="s">
        <v>135</v>
      </c>
    </row>
    <row r="30" spans="1:9" ht="6" customHeight="1" x14ac:dyDescent="0.2"/>
    <row r="31" spans="1:9" ht="15" x14ac:dyDescent="0.25">
      <c r="A31" s="312" t="s">
        <v>136</v>
      </c>
    </row>
    <row r="32" spans="1:9" ht="7.5" customHeight="1" x14ac:dyDescent="0.2"/>
    <row r="33" spans="1:11" ht="24" x14ac:dyDescent="0.2">
      <c r="A33" s="369"/>
      <c r="B33" s="371" t="s">
        <v>107</v>
      </c>
      <c r="C33" s="331" t="s">
        <v>108</v>
      </c>
      <c r="D33" s="331" t="s">
        <v>137</v>
      </c>
      <c r="E33" s="314" t="s">
        <v>125</v>
      </c>
      <c r="F33" s="332"/>
      <c r="I33" s="333"/>
    </row>
    <row r="34" spans="1:11" x14ac:dyDescent="0.2">
      <c r="A34" s="370"/>
      <c r="B34" s="372"/>
      <c r="C34" s="314" t="s">
        <v>109</v>
      </c>
      <c r="D34" s="314" t="s">
        <v>109</v>
      </c>
      <c r="E34" s="314" t="s">
        <v>109</v>
      </c>
      <c r="F34" s="332"/>
    </row>
    <row r="35" spans="1:11" ht="25.5" x14ac:dyDescent="0.2">
      <c r="A35" s="315" t="s">
        <v>110</v>
      </c>
      <c r="B35" s="316" t="s">
        <v>111</v>
      </c>
      <c r="C35" s="334">
        <v>46098641</v>
      </c>
      <c r="D35" s="320">
        <v>0</v>
      </c>
      <c r="E35" s="320">
        <f>C35+D35</f>
        <v>46098641</v>
      </c>
      <c r="F35" s="335"/>
      <c r="G35" s="318"/>
      <c r="H35" s="318"/>
      <c r="I35" s="336"/>
    </row>
    <row r="36" spans="1:11" ht="13.5" x14ac:dyDescent="0.2">
      <c r="A36" s="373" t="s">
        <v>112</v>
      </c>
      <c r="B36" s="316" t="s">
        <v>113</v>
      </c>
      <c r="C36" s="337">
        <v>1286479</v>
      </c>
      <c r="D36" s="320">
        <v>0</v>
      </c>
      <c r="E36" s="320">
        <f t="shared" ref="E36:E40" si="0">C36+D36</f>
        <v>1286479</v>
      </c>
      <c r="F36" s="335"/>
      <c r="G36" s="318"/>
      <c r="H36" s="318"/>
      <c r="I36" s="318"/>
    </row>
    <row r="37" spans="1:11" ht="25.5" x14ac:dyDescent="0.2">
      <c r="A37" s="374"/>
      <c r="B37" s="316" t="s">
        <v>114</v>
      </c>
      <c r="C37" s="338">
        <v>1622500</v>
      </c>
      <c r="D37" s="320">
        <v>0</v>
      </c>
      <c r="E37" s="339">
        <f t="shared" si="0"/>
        <v>1622500</v>
      </c>
      <c r="F37" s="335"/>
      <c r="G37" s="318"/>
      <c r="H37" s="318"/>
      <c r="I37" s="318"/>
    </row>
    <row r="38" spans="1:11" ht="30.75" customHeight="1" x14ac:dyDescent="0.2">
      <c r="A38" s="374"/>
      <c r="B38" s="316" t="s">
        <v>115</v>
      </c>
      <c r="C38" s="337">
        <v>97197.599999999977</v>
      </c>
      <c r="D38" s="320">
        <v>0</v>
      </c>
      <c r="E38" s="320">
        <f t="shared" si="0"/>
        <v>97197.599999999977</v>
      </c>
      <c r="F38" s="335"/>
      <c r="G38" s="318"/>
      <c r="H38" s="318"/>
      <c r="I38" s="318"/>
    </row>
    <row r="39" spans="1:11" ht="37.5" x14ac:dyDescent="0.2">
      <c r="A39" s="375"/>
      <c r="B39" s="316" t="s">
        <v>116</v>
      </c>
      <c r="C39" s="337">
        <v>125428</v>
      </c>
      <c r="D39" s="320">
        <v>0</v>
      </c>
      <c r="E39" s="320">
        <f t="shared" si="0"/>
        <v>125428</v>
      </c>
      <c r="F39" s="335"/>
      <c r="G39" s="318"/>
      <c r="H39" s="318"/>
      <c r="I39" s="318"/>
    </row>
    <row r="40" spans="1:11" ht="13.5" x14ac:dyDescent="0.2">
      <c r="A40" s="313" t="s">
        <v>118</v>
      </c>
      <c r="B40" s="316" t="s">
        <v>119</v>
      </c>
      <c r="C40" s="337">
        <v>0</v>
      </c>
      <c r="D40" s="320">
        <v>997000</v>
      </c>
      <c r="E40" s="320">
        <f t="shared" si="0"/>
        <v>997000</v>
      </c>
      <c r="F40" s="340"/>
      <c r="G40" s="318"/>
      <c r="H40" s="318"/>
      <c r="I40" s="318"/>
    </row>
    <row r="41" spans="1:11" ht="25.5" x14ac:dyDescent="0.2">
      <c r="A41" s="313" t="s">
        <v>120</v>
      </c>
      <c r="B41" s="316" t="s">
        <v>138</v>
      </c>
      <c r="C41" s="341"/>
      <c r="D41" s="342"/>
      <c r="E41" s="342">
        <v>109654</v>
      </c>
      <c r="F41" s="343"/>
      <c r="G41" s="318"/>
      <c r="H41" s="318"/>
      <c r="I41" s="318"/>
    </row>
    <row r="42" spans="1:11" ht="13.5" x14ac:dyDescent="0.2">
      <c r="A42" s="373" t="s">
        <v>122</v>
      </c>
      <c r="B42" s="316" t="s">
        <v>123</v>
      </c>
      <c r="C42" s="344"/>
      <c r="D42" s="345"/>
      <c r="E42" s="345">
        <v>635472</v>
      </c>
      <c r="F42" s="346"/>
      <c r="G42" s="318"/>
      <c r="H42" s="318"/>
      <c r="I42" s="318"/>
    </row>
    <row r="43" spans="1:11" x14ac:dyDescent="0.2">
      <c r="A43" s="375"/>
      <c r="B43" s="316" t="s">
        <v>139</v>
      </c>
      <c r="C43" s="337">
        <v>3092809</v>
      </c>
      <c r="D43" s="320">
        <v>0</v>
      </c>
      <c r="E43" s="320">
        <f t="shared" ref="E43" si="1">C43+D43</f>
        <v>3092809</v>
      </c>
      <c r="F43" s="335"/>
      <c r="G43" s="318"/>
      <c r="H43" s="318"/>
      <c r="I43" s="318"/>
    </row>
    <row r="44" spans="1:11" x14ac:dyDescent="0.2">
      <c r="A44" s="313" t="s">
        <v>125</v>
      </c>
      <c r="B44" s="325"/>
      <c r="C44" s="347">
        <f>SUM(C35:C43)</f>
        <v>52323054.600000001</v>
      </c>
      <c r="D44" s="326">
        <f>SUM(D35:D43)</f>
        <v>997000</v>
      </c>
      <c r="E44" s="326">
        <f>SUM(E35:E43)</f>
        <v>54065180.600000001</v>
      </c>
      <c r="F44" s="348"/>
      <c r="G44" s="318"/>
      <c r="H44" s="318"/>
      <c r="I44" s="318"/>
    </row>
    <row r="45" spans="1:11" x14ac:dyDescent="0.2">
      <c r="H45" s="318"/>
      <c r="I45" s="318"/>
      <c r="J45" s="318"/>
      <c r="K45" s="318"/>
    </row>
    <row r="46" spans="1:11" x14ac:dyDescent="0.2">
      <c r="A46" s="349" t="s">
        <v>140</v>
      </c>
      <c r="B46" s="349"/>
      <c r="C46" s="350"/>
      <c r="D46" s="350"/>
      <c r="E46" s="350"/>
      <c r="F46" s="350"/>
      <c r="G46" s="351"/>
      <c r="H46" s="318"/>
      <c r="I46" s="318"/>
      <c r="J46" s="318"/>
      <c r="K46" s="318"/>
    </row>
    <row r="47" spans="1:11" ht="14.25" customHeight="1" x14ac:dyDescent="0.2">
      <c r="A47" s="366" t="s">
        <v>141</v>
      </c>
      <c r="B47" s="367"/>
      <c r="C47" s="367"/>
      <c r="D47" s="367"/>
      <c r="E47" s="367"/>
      <c r="F47" s="367"/>
      <c r="G47" s="368"/>
      <c r="J47" s="318"/>
      <c r="K47" s="318"/>
    </row>
    <row r="48" spans="1:11" x14ac:dyDescent="0.2">
      <c r="A48" s="366" t="s">
        <v>142</v>
      </c>
      <c r="B48" s="367"/>
      <c r="C48" s="367"/>
      <c r="D48" s="367"/>
      <c r="E48" s="367"/>
      <c r="F48" s="367"/>
      <c r="G48" s="368"/>
      <c r="J48" s="318"/>
      <c r="K48" s="318"/>
    </row>
    <row r="49" spans="1:11" x14ac:dyDescent="0.2">
      <c r="A49" s="366" t="s">
        <v>143</v>
      </c>
      <c r="B49" s="367"/>
      <c r="C49" s="367"/>
      <c r="D49" s="367"/>
      <c r="E49" s="367"/>
      <c r="F49" s="367"/>
      <c r="G49" s="368"/>
      <c r="J49" s="318"/>
      <c r="K49" s="318"/>
    </row>
    <row r="50" spans="1:11" x14ac:dyDescent="0.2">
      <c r="A50" s="366" t="s">
        <v>129</v>
      </c>
      <c r="B50" s="367"/>
      <c r="C50" s="367"/>
      <c r="D50" s="367"/>
      <c r="E50" s="367"/>
      <c r="F50" s="367"/>
      <c r="G50" s="368"/>
      <c r="J50" s="318"/>
      <c r="K50" s="318"/>
    </row>
    <row r="51" spans="1:11" x14ac:dyDescent="0.2">
      <c r="A51" s="366" t="s">
        <v>130</v>
      </c>
      <c r="B51" s="367"/>
      <c r="C51" s="367"/>
      <c r="D51" s="367"/>
      <c r="E51" s="367"/>
      <c r="F51" s="367"/>
      <c r="G51" s="368"/>
      <c r="J51" s="318"/>
      <c r="K51" s="318"/>
    </row>
    <row r="52" spans="1:11" ht="12" customHeight="1" x14ac:dyDescent="0.2">
      <c r="A52" s="366" t="s">
        <v>144</v>
      </c>
      <c r="B52" s="367"/>
      <c r="C52" s="367"/>
      <c r="D52" s="367"/>
      <c r="E52" s="367"/>
      <c r="F52" s="367"/>
      <c r="G52" s="368"/>
      <c r="J52" s="318"/>
      <c r="K52" s="318"/>
    </row>
    <row r="53" spans="1:11" ht="12" customHeight="1" x14ac:dyDescent="0.2">
      <c r="A53" s="382" t="s">
        <v>145</v>
      </c>
      <c r="B53" s="383"/>
      <c r="C53" s="383"/>
      <c r="D53" s="383"/>
      <c r="E53" s="383"/>
      <c r="F53" s="383"/>
      <c r="G53" s="384"/>
      <c r="J53" s="318"/>
      <c r="K53" s="318"/>
    </row>
    <row r="54" spans="1:11" ht="10.5" customHeight="1" x14ac:dyDescent="0.2">
      <c r="A54" s="366" t="s">
        <v>133</v>
      </c>
      <c r="B54" s="367"/>
      <c r="C54" s="367"/>
      <c r="D54" s="367"/>
      <c r="E54" s="367"/>
      <c r="F54" s="367"/>
      <c r="G54" s="368"/>
      <c r="J54" s="318"/>
      <c r="K54" s="318"/>
    </row>
    <row r="55" spans="1:11" ht="11.45" customHeight="1" x14ac:dyDescent="0.2">
      <c r="A55" s="379"/>
      <c r="B55" s="380"/>
      <c r="C55" s="380"/>
      <c r="D55" s="380"/>
      <c r="E55" s="380"/>
      <c r="F55" s="380"/>
      <c r="G55" s="381"/>
      <c r="J55" s="318"/>
      <c r="K55" s="318"/>
    </row>
    <row r="56" spans="1:11" x14ac:dyDescent="0.2">
      <c r="A56" s="330"/>
      <c r="B56" s="330"/>
      <c r="C56" s="330"/>
      <c r="D56" s="330"/>
      <c r="E56" s="330"/>
      <c r="F56" s="330"/>
      <c r="G56" s="352"/>
      <c r="J56" s="318"/>
      <c r="K56" s="318"/>
    </row>
    <row r="57" spans="1:11" ht="15" x14ac:dyDescent="0.25">
      <c r="A57" s="311" t="s">
        <v>157</v>
      </c>
      <c r="G57" s="353"/>
    </row>
    <row r="58" spans="1:11" x14ac:dyDescent="0.2">
      <c r="G58" s="353"/>
    </row>
    <row r="59" spans="1:11" ht="15" x14ac:dyDescent="0.25">
      <c r="A59" s="312" t="s">
        <v>146</v>
      </c>
      <c r="F59" s="354"/>
    </row>
    <row r="60" spans="1:11" ht="24" x14ac:dyDescent="0.2">
      <c r="A60" s="369"/>
      <c r="B60" s="371" t="s">
        <v>107</v>
      </c>
      <c r="C60" s="331" t="s">
        <v>108</v>
      </c>
      <c r="D60" s="331" t="s">
        <v>137</v>
      </c>
      <c r="E60" s="331" t="s">
        <v>147</v>
      </c>
      <c r="F60" s="331" t="s">
        <v>148</v>
      </c>
      <c r="G60" s="314" t="s">
        <v>125</v>
      </c>
    </row>
    <row r="61" spans="1:11" x14ac:dyDescent="0.2">
      <c r="A61" s="370"/>
      <c r="B61" s="372"/>
      <c r="C61" s="314" t="s">
        <v>109</v>
      </c>
      <c r="D61" s="314" t="s">
        <v>109</v>
      </c>
      <c r="E61" s="314" t="s">
        <v>109</v>
      </c>
      <c r="F61" s="314" t="s">
        <v>109</v>
      </c>
      <c r="G61" s="314" t="s">
        <v>109</v>
      </c>
    </row>
    <row r="62" spans="1:11" ht="25.5" x14ac:dyDescent="0.2">
      <c r="A62" s="315" t="s">
        <v>110</v>
      </c>
      <c r="B62" s="316" t="s">
        <v>111</v>
      </c>
      <c r="C62" s="337">
        <v>47874829.028991662</v>
      </c>
      <c r="D62" s="337">
        <v>16424394</v>
      </c>
      <c r="E62" s="337">
        <v>24149189.648986124</v>
      </c>
      <c r="F62" s="355"/>
      <c r="G62" s="337">
        <f>E62+D62+C62</f>
        <v>88448412.677977785</v>
      </c>
      <c r="H62" s="335"/>
    </row>
    <row r="63" spans="1:11" ht="13.5" x14ac:dyDescent="0.2">
      <c r="A63" s="373" t="s">
        <v>112</v>
      </c>
      <c r="B63" s="316" t="s">
        <v>113</v>
      </c>
      <c r="C63" s="320">
        <v>1359262.9984348521</v>
      </c>
      <c r="D63" s="320">
        <v>371385.55089465296</v>
      </c>
      <c r="E63" s="320">
        <v>802033.50145409408</v>
      </c>
      <c r="F63" s="320"/>
      <c r="G63" s="337">
        <f>E63+D63+C63</f>
        <v>2532682.0507835988</v>
      </c>
      <c r="H63" s="356"/>
      <c r="I63" s="357"/>
    </row>
    <row r="64" spans="1:11" ht="25.5" x14ac:dyDescent="0.2">
      <c r="A64" s="374"/>
      <c r="B64" s="316" t="s">
        <v>114</v>
      </c>
      <c r="C64" s="320">
        <v>1300000</v>
      </c>
      <c r="D64" s="320">
        <v>200000</v>
      </c>
      <c r="E64" s="320">
        <v>350000</v>
      </c>
      <c r="F64" s="320"/>
      <c r="G64" s="337">
        <f t="shared" ref="G64:G66" si="2">E64+D64+C64</f>
        <v>1850000</v>
      </c>
      <c r="H64" s="340"/>
    </row>
    <row r="65" spans="1:12" ht="37.5" x14ac:dyDescent="0.2">
      <c r="A65" s="374"/>
      <c r="B65" s="316" t="s">
        <v>115</v>
      </c>
      <c r="C65" s="320">
        <v>111016</v>
      </c>
      <c r="D65" s="320">
        <v>53425</v>
      </c>
      <c r="E65" s="320">
        <v>51716</v>
      </c>
      <c r="F65" s="320"/>
      <c r="G65" s="337">
        <f t="shared" si="2"/>
        <v>216157</v>
      </c>
      <c r="H65" s="335"/>
    </row>
    <row r="66" spans="1:12" ht="37.5" x14ac:dyDescent="0.2">
      <c r="A66" s="375"/>
      <c r="B66" s="316" t="s">
        <v>116</v>
      </c>
      <c r="C66" s="320">
        <v>145922</v>
      </c>
      <c r="D66" s="323" t="s">
        <v>149</v>
      </c>
      <c r="E66" s="323" t="s">
        <v>150</v>
      </c>
      <c r="F66" s="323"/>
      <c r="G66" s="337">
        <f t="shared" si="2"/>
        <v>218438</v>
      </c>
      <c r="H66" s="346"/>
      <c r="I66" s="358"/>
    </row>
    <row r="67" spans="1:12" ht="13.5" x14ac:dyDescent="0.2">
      <c r="A67" s="313" t="s">
        <v>118</v>
      </c>
      <c r="B67" s="316" t="s">
        <v>119</v>
      </c>
      <c r="C67" s="320">
        <v>0</v>
      </c>
      <c r="D67" s="320">
        <v>0</v>
      </c>
      <c r="E67" s="320">
        <v>997000</v>
      </c>
      <c r="F67" s="320">
        <v>997000</v>
      </c>
      <c r="G67" s="337">
        <f>E67+D67+C67+F67</f>
        <v>1994000</v>
      </c>
      <c r="H67" s="340"/>
    </row>
    <row r="68" spans="1:12" ht="25.5" x14ac:dyDescent="0.2">
      <c r="A68" s="313" t="s">
        <v>120</v>
      </c>
      <c r="B68" s="316" t="s">
        <v>138</v>
      </c>
      <c r="C68" s="341"/>
      <c r="D68" s="342"/>
      <c r="E68" s="342"/>
      <c r="F68" s="342"/>
      <c r="G68" s="344">
        <v>408370</v>
      </c>
      <c r="H68" s="359"/>
    </row>
    <row r="69" spans="1:12" ht="13.5" x14ac:dyDescent="0.2">
      <c r="A69" s="373" t="s">
        <v>122</v>
      </c>
      <c r="B69" s="316" t="s">
        <v>123</v>
      </c>
      <c r="C69" s="344"/>
      <c r="D69" s="345"/>
      <c r="E69" s="345"/>
      <c r="F69" s="345"/>
      <c r="G69" s="345">
        <v>1119021.5299999998</v>
      </c>
      <c r="H69" s="346"/>
    </row>
    <row r="70" spans="1:12" ht="24" customHeight="1" x14ac:dyDescent="0.25">
      <c r="A70" s="375"/>
      <c r="B70" s="316" t="s">
        <v>139</v>
      </c>
      <c r="C70" s="320">
        <v>2879004</v>
      </c>
      <c r="D70" s="320">
        <v>1039698</v>
      </c>
      <c r="E70" s="320">
        <v>1991348</v>
      </c>
      <c r="F70" s="320"/>
      <c r="G70" s="337">
        <f>C70+D70+E70</f>
        <v>5910050</v>
      </c>
      <c r="H70" s="346"/>
      <c r="L70" s="360"/>
    </row>
    <row r="71" spans="1:12" x14ac:dyDescent="0.2">
      <c r="A71" s="313" t="s">
        <v>125</v>
      </c>
      <c r="B71" s="325"/>
      <c r="C71" s="326">
        <f>SUM(C62:C70)</f>
        <v>53670034.027426511</v>
      </c>
      <c r="D71" s="326">
        <f>SUM(D62:D70)</f>
        <v>18088902.550894652</v>
      </c>
      <c r="E71" s="326">
        <f>SUM(E62:E70)</f>
        <v>28341287.150440216</v>
      </c>
      <c r="F71" s="326">
        <v>997000</v>
      </c>
      <c r="G71" s="326">
        <f t="shared" ref="G71" si="3">SUM(G62:G70)</f>
        <v>102697131.25876139</v>
      </c>
      <c r="H71" s="361"/>
      <c r="I71" s="318"/>
    </row>
    <row r="72" spans="1:12" x14ac:dyDescent="0.2">
      <c r="C72" s="336"/>
      <c r="H72" s="336"/>
    </row>
    <row r="73" spans="1:12" ht="26.45" customHeight="1" x14ac:dyDescent="0.25">
      <c r="A73" s="376" t="s">
        <v>151</v>
      </c>
      <c r="B73" s="377"/>
      <c r="C73" s="377"/>
      <c r="D73" s="377"/>
      <c r="E73" s="377"/>
      <c r="F73" s="377"/>
      <c r="G73" s="378"/>
      <c r="J73" s="360"/>
    </row>
    <row r="74" spans="1:12" ht="35.25" customHeight="1" x14ac:dyDescent="0.2">
      <c r="A74" s="366" t="s">
        <v>152</v>
      </c>
      <c r="B74" s="367"/>
      <c r="C74" s="367"/>
      <c r="D74" s="367"/>
      <c r="E74" s="367"/>
      <c r="F74" s="367"/>
      <c r="G74" s="368"/>
    </row>
    <row r="75" spans="1:12" ht="12" customHeight="1" x14ac:dyDescent="0.2">
      <c r="A75" s="366" t="s">
        <v>153</v>
      </c>
      <c r="B75" s="367"/>
      <c r="C75" s="367"/>
      <c r="D75" s="367"/>
      <c r="E75" s="367"/>
      <c r="F75" s="367"/>
      <c r="G75" s="368"/>
    </row>
    <row r="76" spans="1:12" ht="15.75" customHeight="1" x14ac:dyDescent="0.2">
      <c r="A76" s="366" t="s">
        <v>154</v>
      </c>
      <c r="B76" s="367"/>
      <c r="C76" s="367"/>
      <c r="D76" s="367"/>
      <c r="E76" s="367"/>
      <c r="F76" s="367"/>
      <c r="G76" s="368"/>
    </row>
    <row r="77" spans="1:12" x14ac:dyDescent="0.2">
      <c r="A77" s="385" t="s">
        <v>155</v>
      </c>
      <c r="B77" s="367"/>
      <c r="C77" s="367"/>
      <c r="D77" s="367"/>
      <c r="E77" s="367"/>
      <c r="F77" s="367"/>
      <c r="G77" s="368"/>
    </row>
    <row r="78" spans="1:12" ht="12" customHeight="1" x14ac:dyDescent="0.2">
      <c r="A78" s="366" t="s">
        <v>144</v>
      </c>
      <c r="B78" s="367"/>
      <c r="C78" s="367"/>
      <c r="D78" s="367"/>
      <c r="E78" s="367"/>
      <c r="F78" s="367"/>
      <c r="G78" s="368"/>
    </row>
    <row r="79" spans="1:12" ht="15" customHeight="1" x14ac:dyDescent="0.2">
      <c r="A79" s="382" t="s">
        <v>156</v>
      </c>
      <c r="B79" s="383"/>
      <c r="C79" s="383"/>
      <c r="D79" s="383"/>
      <c r="E79" s="383"/>
      <c r="F79" s="383"/>
      <c r="G79" s="384"/>
    </row>
    <row r="80" spans="1:12" ht="14.25" customHeight="1" x14ac:dyDescent="0.2">
      <c r="A80" s="366" t="s">
        <v>133</v>
      </c>
      <c r="B80" s="367"/>
      <c r="C80" s="367"/>
      <c r="D80" s="367"/>
      <c r="E80" s="367"/>
      <c r="F80" s="367"/>
      <c r="G80" s="368"/>
    </row>
    <row r="81" spans="1:7" ht="12" customHeight="1" x14ac:dyDescent="0.2">
      <c r="A81" s="379"/>
      <c r="B81" s="380"/>
      <c r="C81" s="380"/>
      <c r="D81" s="380"/>
      <c r="E81" s="380"/>
      <c r="F81" s="380"/>
      <c r="G81" s="381"/>
    </row>
  </sheetData>
  <mergeCells count="39">
    <mergeCell ref="A79:G79"/>
    <mergeCell ref="A80:G80"/>
    <mergeCell ref="A81:G81"/>
    <mergeCell ref="A73:G73"/>
    <mergeCell ref="A74:G74"/>
    <mergeCell ref="A75:G75"/>
    <mergeCell ref="A76:G76"/>
    <mergeCell ref="A77:G77"/>
    <mergeCell ref="A78:G78"/>
    <mergeCell ref="A69:A70"/>
    <mergeCell ref="A48:G48"/>
    <mergeCell ref="A49:G49"/>
    <mergeCell ref="A50:G50"/>
    <mergeCell ref="A51:G51"/>
    <mergeCell ref="A52:G52"/>
    <mergeCell ref="A53:G53"/>
    <mergeCell ref="A54:G54"/>
    <mergeCell ref="A55:G55"/>
    <mergeCell ref="A60:A61"/>
    <mergeCell ref="B60:B61"/>
    <mergeCell ref="A63:A66"/>
    <mergeCell ref="A47:G47"/>
    <mergeCell ref="A21:E21"/>
    <mergeCell ref="A22:E22"/>
    <mergeCell ref="A23:E23"/>
    <mergeCell ref="A24:E24"/>
    <mergeCell ref="A25:E25"/>
    <mergeCell ref="A26:E26"/>
    <mergeCell ref="A27:E27"/>
    <mergeCell ref="A33:A34"/>
    <mergeCell ref="B33:B34"/>
    <mergeCell ref="A36:A39"/>
    <mergeCell ref="A42:A43"/>
    <mergeCell ref="A20:E20"/>
    <mergeCell ref="A6:A7"/>
    <mergeCell ref="B6:B7"/>
    <mergeCell ref="A9:A12"/>
    <mergeCell ref="A15:A16"/>
    <mergeCell ref="A19:E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69"/>
  <sheetViews>
    <sheetView zoomScaleNormal="100"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X11" sqref="X11"/>
    </sheetView>
  </sheetViews>
  <sheetFormatPr defaultRowHeight="12.75" x14ac:dyDescent="0.2"/>
  <cols>
    <col min="1" max="1" width="13.140625" style="1" customWidth="1"/>
    <col min="2" max="2" width="48.5703125" customWidth="1"/>
    <col min="3" max="3" width="21.7109375" bestFit="1" customWidth="1"/>
    <col min="4" max="4" width="6.7109375" bestFit="1" customWidth="1"/>
    <col min="5" max="5" width="8.140625" bestFit="1" customWidth="1"/>
    <col min="6" max="6" width="5.7109375" bestFit="1" customWidth="1"/>
    <col min="7" max="7" width="6.7109375" bestFit="1" customWidth="1"/>
    <col min="8" max="8" width="8.140625" bestFit="1" customWidth="1"/>
    <col min="9" max="9" width="5.7109375" bestFit="1" customWidth="1"/>
    <col min="10" max="10" width="6.7109375" bestFit="1" customWidth="1"/>
    <col min="11" max="11" width="8.140625" bestFit="1" customWidth="1"/>
    <col min="12" max="12" width="5.7109375" bestFit="1" customWidth="1"/>
    <col min="13" max="13" width="6.7109375" bestFit="1" customWidth="1"/>
    <col min="14" max="14" width="8.140625" bestFit="1" customWidth="1"/>
    <col min="15" max="15" width="5.7109375" bestFit="1" customWidth="1"/>
    <col min="16" max="16" width="7.85546875" style="5" customWidth="1"/>
    <col min="17" max="17" width="8.140625" style="5" bestFit="1" customWidth="1"/>
    <col min="18" max="18" width="8.140625" style="5" customWidth="1"/>
    <col min="19" max="19" width="7.85546875" style="5" customWidth="1"/>
    <col min="20" max="20" width="8.7109375" style="5" bestFit="1" customWidth="1"/>
    <col min="21" max="21" width="9.28515625" style="5" bestFit="1" customWidth="1"/>
    <col min="22" max="23" width="5.7109375" customWidth="1"/>
    <col min="24" max="24" width="7.28515625" customWidth="1"/>
    <col min="25" max="25" width="6.42578125" customWidth="1"/>
    <col min="26" max="26" width="6.7109375" customWidth="1"/>
    <col min="27" max="27" width="6.42578125" customWidth="1"/>
    <col min="28" max="28" width="5" customWidth="1"/>
    <col min="29" max="29" width="5.7109375" customWidth="1"/>
    <col min="30" max="30" width="6.7109375" customWidth="1"/>
    <col min="31" max="32" width="5.7109375" customWidth="1"/>
    <col min="33" max="33" width="9.5703125" bestFit="1" customWidth="1"/>
    <col min="34" max="35" width="6.7109375" bestFit="1" customWidth="1"/>
    <col min="36" max="36" width="8.140625" bestFit="1" customWidth="1"/>
    <col min="37" max="37" width="5" bestFit="1" customWidth="1"/>
    <col min="38" max="38" width="5.85546875" bestFit="1" customWidth="1"/>
    <col min="39" max="39" width="8.140625" bestFit="1" customWidth="1"/>
    <col min="40" max="40" width="5" customWidth="1"/>
    <col min="41" max="41" width="5.85546875" bestFit="1" customWidth="1"/>
    <col min="42" max="43" width="5" bestFit="1" customWidth="1"/>
    <col min="44" max="44" width="6.5703125" bestFit="1" customWidth="1"/>
    <col min="45" max="45" width="9.5703125" bestFit="1" customWidth="1"/>
    <col min="46" max="46" width="6.42578125" bestFit="1" customWidth="1"/>
    <col min="47" max="47" width="6.5703125" bestFit="1" customWidth="1"/>
    <col min="48" max="48" width="7.28515625" bestFit="1" customWidth="1"/>
    <col min="49" max="49" width="5" bestFit="1" customWidth="1"/>
    <col min="50" max="50" width="6.5703125" bestFit="1" customWidth="1"/>
    <col min="51" max="51" width="7.28515625" bestFit="1" customWidth="1"/>
    <col min="52" max="52" width="5" bestFit="1" customWidth="1"/>
    <col min="53" max="53" width="5.7109375" customWidth="1"/>
    <col min="54" max="55" width="5" bestFit="1" customWidth="1"/>
    <col min="56" max="56" width="6.5703125" bestFit="1" customWidth="1"/>
    <col min="57" max="57" width="9.5703125" style="3" bestFit="1" customWidth="1"/>
    <col min="58" max="58" width="6.42578125" style="3" bestFit="1" customWidth="1"/>
    <col min="59" max="59" width="6.5703125" style="3" bestFit="1" customWidth="1"/>
    <col min="60" max="60" width="7.28515625" style="3" bestFit="1" customWidth="1"/>
    <col min="61" max="61" width="5" style="3" bestFit="1" customWidth="1"/>
    <col min="62" max="62" width="6.5703125" style="3" bestFit="1" customWidth="1"/>
    <col min="63" max="63" width="7.28515625" style="3" bestFit="1" customWidth="1"/>
    <col min="64" max="64" width="5" style="3" bestFit="1" customWidth="1"/>
    <col min="65" max="65" width="5.7109375" style="3" customWidth="1"/>
    <col min="66" max="67" width="5" style="3" bestFit="1" customWidth="1"/>
    <col min="68" max="68" width="6.5703125" style="3" bestFit="1" customWidth="1"/>
  </cols>
  <sheetData>
    <row r="1" spans="1:57" s="5" customFormat="1" ht="15.75" x14ac:dyDescent="0.25">
      <c r="A1" s="184" t="s">
        <v>62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6"/>
      <c r="V1" s="2"/>
      <c r="W1" s="2"/>
      <c r="X1" s="2"/>
      <c r="Y1" s="2"/>
      <c r="AG1" s="11"/>
      <c r="AS1" s="8"/>
      <c r="BE1" s="8"/>
    </row>
    <row r="2" spans="1:57" s="5" customFormat="1" ht="24" thickBot="1" x14ac:dyDescent="0.25">
      <c r="A2" s="60" t="s">
        <v>12</v>
      </c>
      <c r="B2" s="61" t="s">
        <v>49</v>
      </c>
      <c r="C2" s="61" t="s">
        <v>100</v>
      </c>
      <c r="D2" s="63" t="s">
        <v>20</v>
      </c>
      <c r="E2" s="62" t="s">
        <v>21</v>
      </c>
      <c r="F2" s="64" t="s">
        <v>22</v>
      </c>
      <c r="G2" s="63" t="s">
        <v>23</v>
      </c>
      <c r="H2" s="60" t="s">
        <v>24</v>
      </c>
      <c r="I2" s="64" t="s">
        <v>25</v>
      </c>
      <c r="J2" s="63" t="s">
        <v>26</v>
      </c>
      <c r="K2" s="60" t="s">
        <v>27</v>
      </c>
      <c r="L2" s="64" t="s">
        <v>28</v>
      </c>
      <c r="M2" s="63" t="s">
        <v>39</v>
      </c>
      <c r="N2" s="60" t="s">
        <v>40</v>
      </c>
      <c r="O2" s="64" t="s">
        <v>38</v>
      </c>
      <c r="P2" s="63" t="s">
        <v>52</v>
      </c>
      <c r="Q2" s="60" t="s">
        <v>53</v>
      </c>
      <c r="R2" s="64" t="s">
        <v>54</v>
      </c>
      <c r="S2" s="63" t="s">
        <v>58</v>
      </c>
      <c r="T2" s="60" t="s">
        <v>59</v>
      </c>
      <c r="U2" s="64" t="s">
        <v>60</v>
      </c>
      <c r="V2" s="2"/>
      <c r="W2" s="2"/>
      <c r="X2" s="2"/>
      <c r="Y2" s="2"/>
      <c r="AG2" s="11"/>
      <c r="AS2" s="8"/>
      <c r="BE2" s="8"/>
    </row>
    <row r="3" spans="1:57" s="5" customFormat="1" x14ac:dyDescent="0.2">
      <c r="A3" s="156" t="s">
        <v>0</v>
      </c>
      <c r="B3" s="157" t="s">
        <v>56</v>
      </c>
      <c r="C3" s="144" t="s">
        <v>32</v>
      </c>
      <c r="D3" s="50">
        <v>9841</v>
      </c>
      <c r="E3" s="51">
        <v>2753060</v>
      </c>
      <c r="F3" s="105">
        <v>3.5745679353156099</v>
      </c>
      <c r="G3" s="50">
        <v>9919</v>
      </c>
      <c r="H3" s="51">
        <v>2720900</v>
      </c>
      <c r="I3" s="105">
        <v>3.6454849498327802</v>
      </c>
      <c r="J3" s="50">
        <v>10849</v>
      </c>
      <c r="K3" s="51">
        <v>3024567</v>
      </c>
      <c r="L3" s="105">
        <v>3.6861474716876801</v>
      </c>
      <c r="M3" s="50">
        <v>11653</v>
      </c>
      <c r="N3" s="51">
        <v>3158451</v>
      </c>
      <c r="O3" s="105">
        <v>3.6894667670956398</v>
      </c>
      <c r="P3" s="50">
        <v>12672</v>
      </c>
      <c r="Q3" s="51">
        <v>3324168</v>
      </c>
      <c r="R3" s="105">
        <v>3.8120816998418898</v>
      </c>
      <c r="S3" s="50">
        <v>11458</v>
      </c>
      <c r="T3" s="51">
        <v>3133826.8996296301</v>
      </c>
      <c r="U3" s="105">
        <v>3.6562325766474699</v>
      </c>
      <c r="V3" s="2"/>
      <c r="W3" s="2"/>
      <c r="X3" s="2"/>
      <c r="Y3" s="2"/>
      <c r="AG3" s="11"/>
      <c r="AS3" s="8"/>
      <c r="BE3" s="8"/>
    </row>
    <row r="4" spans="1:57" s="5" customFormat="1" x14ac:dyDescent="0.2">
      <c r="A4" s="152" t="s">
        <v>0</v>
      </c>
      <c r="B4" s="158" t="s">
        <v>56</v>
      </c>
      <c r="C4" s="142" t="s">
        <v>33</v>
      </c>
      <c r="D4" s="55">
        <v>9166</v>
      </c>
      <c r="E4" s="55">
        <v>2569804</v>
      </c>
      <c r="F4" s="106">
        <v>3.5668089862106216</v>
      </c>
      <c r="G4" s="55">
        <v>9191</v>
      </c>
      <c r="H4" s="56">
        <v>2548608</v>
      </c>
      <c r="I4" s="106">
        <v>3.6062823313746173</v>
      </c>
      <c r="J4" s="55">
        <v>10016</v>
      </c>
      <c r="K4" s="55">
        <v>2828678</v>
      </c>
      <c r="L4" s="106">
        <v>3.540876692221596</v>
      </c>
      <c r="M4" s="55">
        <v>10873</v>
      </c>
      <c r="N4" s="55">
        <v>2972051</v>
      </c>
      <c r="O4" s="106">
        <v>3.6584163599999999</v>
      </c>
      <c r="P4" s="55">
        <v>12042</v>
      </c>
      <c r="Q4" s="56">
        <v>3153631</v>
      </c>
      <c r="R4" s="106">
        <v>3.8184556199999999</v>
      </c>
      <c r="S4" s="55">
        <v>9024</v>
      </c>
      <c r="T4" s="56">
        <v>2484736.8996296301</v>
      </c>
      <c r="U4" s="106">
        <v>3.6317728453845954</v>
      </c>
      <c r="V4" s="2"/>
      <c r="W4" s="2"/>
      <c r="X4" s="2"/>
      <c r="Y4" s="2"/>
      <c r="AG4" s="11"/>
      <c r="AS4" s="8"/>
      <c r="BE4" s="8"/>
    </row>
    <row r="5" spans="1:57" s="5" customFormat="1" x14ac:dyDescent="0.2">
      <c r="A5" s="146" t="s">
        <v>0</v>
      </c>
      <c r="B5" s="147" t="s">
        <v>56</v>
      </c>
      <c r="C5" s="140" t="s">
        <v>72</v>
      </c>
      <c r="D5" s="55">
        <v>315</v>
      </c>
      <c r="E5" s="56">
        <v>70478</v>
      </c>
      <c r="F5" s="106">
        <v>4.4694798376798399</v>
      </c>
      <c r="G5" s="55">
        <v>391</v>
      </c>
      <c r="H5" s="56">
        <v>90644</v>
      </c>
      <c r="I5" s="106">
        <v>4.3135783945986503</v>
      </c>
      <c r="J5" s="55">
        <v>432</v>
      </c>
      <c r="K5" s="56">
        <v>112891</v>
      </c>
      <c r="L5" s="106">
        <v>3.8267000912384499</v>
      </c>
      <c r="M5" s="55">
        <v>487</v>
      </c>
      <c r="N5" s="56">
        <v>140454</v>
      </c>
      <c r="O5" s="106">
        <v>3.4673273812066601</v>
      </c>
      <c r="P5" s="55">
        <v>529</v>
      </c>
      <c r="Q5" s="56">
        <v>163234</v>
      </c>
      <c r="R5" s="106">
        <v>3.2407464131247199</v>
      </c>
      <c r="S5" s="55">
        <v>539</v>
      </c>
      <c r="T5" s="56">
        <v>154148</v>
      </c>
      <c r="U5" s="106">
        <v>3.4966395931182999</v>
      </c>
      <c r="V5" s="2"/>
      <c r="W5" s="2"/>
      <c r="X5" s="2"/>
      <c r="Y5" s="2"/>
      <c r="AG5" s="11"/>
      <c r="AS5" s="8"/>
      <c r="BE5" s="8"/>
    </row>
    <row r="6" spans="1:57" s="5" customFormat="1" x14ac:dyDescent="0.2">
      <c r="A6" s="146" t="s">
        <v>0</v>
      </c>
      <c r="B6" s="147" t="s">
        <v>56</v>
      </c>
      <c r="C6" s="140" t="s">
        <v>73</v>
      </c>
      <c r="D6" s="108">
        <v>675</v>
      </c>
      <c r="E6" s="107">
        <v>183256</v>
      </c>
      <c r="F6" s="118">
        <v>3.6833718950539098</v>
      </c>
      <c r="G6" s="108">
        <v>728</v>
      </c>
      <c r="H6" s="107">
        <v>172292</v>
      </c>
      <c r="I6" s="118">
        <v>4.2253848118310797</v>
      </c>
      <c r="J6" s="108">
        <v>833</v>
      </c>
      <c r="K6" s="107">
        <v>195889</v>
      </c>
      <c r="L6" s="118">
        <v>4.2524082516118797</v>
      </c>
      <c r="M6" s="108">
        <v>780</v>
      </c>
      <c r="N6" s="107">
        <v>186400</v>
      </c>
      <c r="O6" s="118">
        <v>4.1845493562231804</v>
      </c>
      <c r="P6" s="108">
        <v>630</v>
      </c>
      <c r="Q6" s="107">
        <v>170537</v>
      </c>
      <c r="R6" s="118">
        <v>3.6942129860382198</v>
      </c>
      <c r="S6" s="108">
        <v>630</v>
      </c>
      <c r="T6" s="107">
        <v>169795</v>
      </c>
      <c r="U6" s="118">
        <v>3.7103566064960698</v>
      </c>
      <c r="V6" s="2"/>
      <c r="W6" s="2"/>
      <c r="X6" s="2"/>
      <c r="Y6" s="2"/>
      <c r="AG6" s="11"/>
      <c r="AS6" s="8"/>
      <c r="BE6" s="8"/>
    </row>
    <row r="7" spans="1:57" s="5" customFormat="1" ht="13.5" thickBot="1" x14ac:dyDescent="0.25">
      <c r="A7" s="154" t="s">
        <v>0</v>
      </c>
      <c r="B7" s="159" t="s">
        <v>56</v>
      </c>
      <c r="C7" s="143" t="s">
        <v>74</v>
      </c>
      <c r="D7" s="47">
        <v>1079</v>
      </c>
      <c r="E7" s="48">
        <v>318092</v>
      </c>
      <c r="F7" s="180">
        <v>3.3921003986268099</v>
      </c>
      <c r="G7" s="47">
        <v>1063</v>
      </c>
      <c r="H7" s="48">
        <v>265542</v>
      </c>
      <c r="I7" s="180">
        <v>4.0031332143314398</v>
      </c>
      <c r="J7" s="47">
        <v>1164</v>
      </c>
      <c r="K7" s="48">
        <v>295639</v>
      </c>
      <c r="L7" s="180">
        <v>3.9372342620560898</v>
      </c>
      <c r="M7" s="47">
        <v>1460</v>
      </c>
      <c r="N7" s="48">
        <v>386379</v>
      </c>
      <c r="O7" s="180">
        <v>3.77867327158049</v>
      </c>
      <c r="P7" s="47">
        <v>1477</v>
      </c>
      <c r="Q7" s="48">
        <v>32335</v>
      </c>
      <c r="R7" s="180">
        <v>4.56767864818978</v>
      </c>
      <c r="S7" s="47">
        <v>1265</v>
      </c>
      <c r="T7" s="48">
        <v>325147</v>
      </c>
      <c r="U7" s="180">
        <v>3.8905479675346801</v>
      </c>
      <c r="V7" s="2"/>
      <c r="W7" s="2"/>
      <c r="X7" s="2"/>
      <c r="Y7" s="2"/>
      <c r="AG7" s="11"/>
      <c r="AS7" s="8"/>
      <c r="BE7" s="8"/>
    </row>
    <row r="8" spans="1:57" s="5" customFormat="1" x14ac:dyDescent="0.2">
      <c r="A8" s="156" t="s">
        <v>41</v>
      </c>
      <c r="B8" s="157" t="s">
        <v>1</v>
      </c>
      <c r="C8" s="144" t="s">
        <v>32</v>
      </c>
      <c r="D8" s="50">
        <v>491</v>
      </c>
      <c r="E8" s="51">
        <v>8556</v>
      </c>
      <c r="F8" s="52">
        <v>5.7000000000000002E-2</v>
      </c>
      <c r="G8" s="50">
        <v>390</v>
      </c>
      <c r="H8" s="51">
        <v>6193</v>
      </c>
      <c r="I8" s="52">
        <v>6.3E-2</v>
      </c>
      <c r="J8" s="50">
        <v>250</v>
      </c>
      <c r="K8" s="51">
        <v>6636</v>
      </c>
      <c r="L8" s="52">
        <v>3.7999999999999999E-2</v>
      </c>
      <c r="M8" s="50">
        <v>420</v>
      </c>
      <c r="N8" s="51">
        <v>7005</v>
      </c>
      <c r="O8" s="52">
        <v>5.9957173447537475E-2</v>
      </c>
      <c r="P8" s="50">
        <v>528</v>
      </c>
      <c r="Q8" s="51">
        <v>7008</v>
      </c>
      <c r="R8" s="52">
        <v>7.5342465753424653E-2</v>
      </c>
      <c r="S8" s="50">
        <v>368</v>
      </c>
      <c r="T8" s="51">
        <v>7449</v>
      </c>
      <c r="U8" s="52">
        <v>4.9402604376426365E-2</v>
      </c>
      <c r="V8" s="2"/>
      <c r="W8" s="2"/>
      <c r="X8" s="2"/>
      <c r="Y8" s="2"/>
      <c r="AG8" s="11"/>
      <c r="AS8" s="8"/>
      <c r="BE8" s="8"/>
    </row>
    <row r="9" spans="1:57" s="5" customFormat="1" x14ac:dyDescent="0.2">
      <c r="A9" s="152" t="s">
        <v>41</v>
      </c>
      <c r="B9" s="158" t="s">
        <v>1</v>
      </c>
      <c r="C9" s="142" t="s">
        <v>33</v>
      </c>
      <c r="D9" s="12">
        <v>455</v>
      </c>
      <c r="E9" s="7">
        <v>8004</v>
      </c>
      <c r="F9" s="13">
        <v>5.6846576711644177E-2</v>
      </c>
      <c r="G9" s="12">
        <v>352</v>
      </c>
      <c r="H9" s="7">
        <v>5756</v>
      </c>
      <c r="I9" s="13">
        <v>6.0999999999999999E-2</v>
      </c>
      <c r="J9" s="55">
        <v>234</v>
      </c>
      <c r="K9" s="56">
        <v>6174</v>
      </c>
      <c r="L9" s="57">
        <v>3.7999999999999999E-2</v>
      </c>
      <c r="M9" s="55">
        <v>401</v>
      </c>
      <c r="N9" s="56">
        <v>6582</v>
      </c>
      <c r="O9" s="57">
        <v>6.0923731388635674E-2</v>
      </c>
      <c r="P9" s="55">
        <v>510</v>
      </c>
      <c r="Q9" s="56">
        <v>6606</v>
      </c>
      <c r="R9" s="57">
        <v>7.7202543142597641E-2</v>
      </c>
      <c r="S9" s="55">
        <v>357</v>
      </c>
      <c r="T9" s="56">
        <v>7116</v>
      </c>
      <c r="U9" s="57">
        <v>5.0168634064080946E-2</v>
      </c>
      <c r="V9" s="2"/>
      <c r="W9" s="2"/>
      <c r="X9" s="2"/>
      <c r="Y9" s="2"/>
      <c r="AG9" s="11"/>
      <c r="AS9" s="8"/>
      <c r="BE9" s="8"/>
    </row>
    <row r="10" spans="1:57" s="5" customFormat="1" x14ac:dyDescent="0.2">
      <c r="A10" s="146" t="s">
        <v>41</v>
      </c>
      <c r="B10" s="147" t="s">
        <v>1</v>
      </c>
      <c r="C10" s="140" t="s">
        <v>72</v>
      </c>
      <c r="D10" s="12">
        <v>17</v>
      </c>
      <c r="E10" s="7">
        <v>282</v>
      </c>
      <c r="F10" s="13">
        <v>6.0283687943262408E-2</v>
      </c>
      <c r="G10" s="12">
        <v>25</v>
      </c>
      <c r="H10" s="7">
        <v>165</v>
      </c>
      <c r="I10" s="90">
        <v>0.15151515151515152</v>
      </c>
      <c r="J10" s="12">
        <v>18</v>
      </c>
      <c r="K10" s="7">
        <v>213</v>
      </c>
      <c r="L10" s="90">
        <v>8.4507042253521125E-2</v>
      </c>
      <c r="M10" s="12">
        <v>16</v>
      </c>
      <c r="N10" s="7">
        <v>221</v>
      </c>
      <c r="O10" s="90">
        <v>7.2398190045248875E-2</v>
      </c>
      <c r="P10" s="12">
        <v>24</v>
      </c>
      <c r="Q10" s="7">
        <v>310</v>
      </c>
      <c r="R10" s="90">
        <v>7.7419354838709681E-2</v>
      </c>
      <c r="S10" s="12">
        <v>16</v>
      </c>
      <c r="T10" s="7">
        <v>412</v>
      </c>
      <c r="U10" s="13">
        <v>3.8834951456310676E-2</v>
      </c>
      <c r="V10" s="2"/>
      <c r="W10" s="2"/>
      <c r="X10" s="2"/>
      <c r="Y10" s="2"/>
      <c r="AG10" s="11"/>
      <c r="AS10" s="8"/>
      <c r="BE10" s="8"/>
    </row>
    <row r="11" spans="1:57" s="5" customFormat="1" x14ac:dyDescent="0.2">
      <c r="A11" s="146" t="s">
        <v>41</v>
      </c>
      <c r="B11" s="147" t="s">
        <v>1</v>
      </c>
      <c r="C11" s="140" t="s">
        <v>73</v>
      </c>
      <c r="D11" s="107">
        <v>36</v>
      </c>
      <c r="E11" s="107">
        <v>552</v>
      </c>
      <c r="F11" s="111">
        <v>6.5000000000000002E-2</v>
      </c>
      <c r="G11" s="108">
        <v>38</v>
      </c>
      <c r="H11" s="107">
        <v>437</v>
      </c>
      <c r="I11" s="111">
        <v>8.6999999999999994E-2</v>
      </c>
      <c r="J11" s="108">
        <v>16</v>
      </c>
      <c r="K11" s="107">
        <v>462</v>
      </c>
      <c r="L11" s="111">
        <v>3.5000000000000003E-2</v>
      </c>
      <c r="M11" s="108">
        <v>19</v>
      </c>
      <c r="N11" s="107">
        <v>423</v>
      </c>
      <c r="O11" s="111">
        <v>4.4917257683215132E-2</v>
      </c>
      <c r="P11" s="108">
        <v>18</v>
      </c>
      <c r="Q11" s="107">
        <v>402</v>
      </c>
      <c r="R11" s="111">
        <v>4.4776119402985072E-2</v>
      </c>
      <c r="S11" s="108">
        <v>11</v>
      </c>
      <c r="T11" s="107">
        <v>333</v>
      </c>
      <c r="U11" s="111">
        <v>3.3033033033033031E-2</v>
      </c>
      <c r="V11" s="2"/>
      <c r="W11" s="2"/>
      <c r="X11" s="2"/>
      <c r="Y11" s="2"/>
      <c r="AG11" s="11"/>
      <c r="AS11" s="8"/>
      <c r="BE11" s="8"/>
    </row>
    <row r="12" spans="1:57" s="5" customFormat="1" ht="13.5" thickBot="1" x14ac:dyDescent="0.25">
      <c r="A12" s="154" t="s">
        <v>41</v>
      </c>
      <c r="B12" s="159" t="s">
        <v>1</v>
      </c>
      <c r="C12" s="143" t="s">
        <v>74</v>
      </c>
      <c r="D12" s="47">
        <v>62</v>
      </c>
      <c r="E12" s="48">
        <v>802</v>
      </c>
      <c r="F12" s="49">
        <v>7.7306733167082295E-2</v>
      </c>
      <c r="G12" s="47">
        <v>42</v>
      </c>
      <c r="H12" s="48">
        <v>592</v>
      </c>
      <c r="I12" s="183">
        <v>7.0945945945945943E-2</v>
      </c>
      <c r="J12" s="47">
        <v>34</v>
      </c>
      <c r="K12" s="48">
        <v>587</v>
      </c>
      <c r="L12" s="183">
        <v>5.7921635434412269E-2</v>
      </c>
      <c r="M12" s="47">
        <v>28</v>
      </c>
      <c r="N12" s="48">
        <v>581</v>
      </c>
      <c r="O12" s="183">
        <v>4.8192771084337352E-2</v>
      </c>
      <c r="P12" s="47">
        <v>48</v>
      </c>
      <c r="Q12" s="48">
        <v>552</v>
      </c>
      <c r="R12" s="183">
        <v>8.6956521739130432E-2</v>
      </c>
      <c r="S12" s="47">
        <v>34</v>
      </c>
      <c r="T12" s="48">
        <v>773</v>
      </c>
      <c r="U12" s="49">
        <v>4.3984476067270378E-2</v>
      </c>
      <c r="V12" s="2"/>
      <c r="W12" s="2"/>
      <c r="X12" s="2"/>
      <c r="Y12" s="2"/>
      <c r="AG12" s="11"/>
      <c r="AS12" s="8"/>
      <c r="BE12" s="8"/>
    </row>
    <row r="13" spans="1:57" x14ac:dyDescent="0.2">
      <c r="A13" s="156" t="s">
        <v>3</v>
      </c>
      <c r="B13" s="157" t="s">
        <v>2</v>
      </c>
      <c r="C13" s="144" t="s">
        <v>32</v>
      </c>
      <c r="D13" s="55">
        <v>9744</v>
      </c>
      <c r="E13" s="56">
        <v>16734</v>
      </c>
      <c r="F13" s="57">
        <v>0.58574158108430896</v>
      </c>
      <c r="G13" s="55">
        <v>10265</v>
      </c>
      <c r="H13" s="56">
        <v>17574</v>
      </c>
      <c r="I13" s="57">
        <v>0.58410151359963602</v>
      </c>
      <c r="J13" s="55">
        <v>10338</v>
      </c>
      <c r="K13" s="56">
        <v>17567</v>
      </c>
      <c r="L13" s="57">
        <v>0.58848978197757196</v>
      </c>
      <c r="M13" s="55">
        <v>11036</v>
      </c>
      <c r="N13" s="56">
        <v>18688</v>
      </c>
      <c r="O13" s="57">
        <v>0.59053938356164404</v>
      </c>
      <c r="P13" s="55">
        <v>11650</v>
      </c>
      <c r="Q13" s="56">
        <v>20300</v>
      </c>
      <c r="R13" s="57">
        <v>0.57389162561576401</v>
      </c>
      <c r="S13" s="55">
        <v>8295</v>
      </c>
      <c r="T13" s="56">
        <v>14562</v>
      </c>
      <c r="U13" s="57">
        <v>0.56963329213020197</v>
      </c>
    </row>
    <row r="14" spans="1:57" x14ac:dyDescent="0.2">
      <c r="A14" s="152" t="s">
        <v>3</v>
      </c>
      <c r="B14" s="158" t="s">
        <v>2</v>
      </c>
      <c r="C14" s="142" t="s">
        <v>33</v>
      </c>
      <c r="D14" s="12">
        <v>9234</v>
      </c>
      <c r="E14" s="7">
        <v>15609</v>
      </c>
      <c r="F14" s="13">
        <v>0.59158177974245629</v>
      </c>
      <c r="G14" s="12">
        <v>9724</v>
      </c>
      <c r="H14" s="7">
        <v>16393</v>
      </c>
      <c r="I14" s="13">
        <v>0.59318001586042823</v>
      </c>
      <c r="J14" s="12">
        <v>9827</v>
      </c>
      <c r="K14" s="7">
        <v>16405</v>
      </c>
      <c r="L14" s="13">
        <v>0.5990246875952453</v>
      </c>
      <c r="M14" s="12">
        <v>10360</v>
      </c>
      <c r="N14" s="7">
        <v>17457</v>
      </c>
      <c r="O14" s="13">
        <v>0.59345821160565959</v>
      </c>
      <c r="P14" s="12">
        <v>3036</v>
      </c>
      <c r="Q14" s="7">
        <v>5177</v>
      </c>
      <c r="R14" s="13">
        <v>0.58644002317944799</v>
      </c>
      <c r="S14" s="12">
        <v>7956</v>
      </c>
      <c r="T14" s="7">
        <v>13867</v>
      </c>
      <c r="U14" s="13">
        <v>0.573736208264224</v>
      </c>
    </row>
    <row r="15" spans="1:57" s="5" customFormat="1" x14ac:dyDescent="0.2">
      <c r="A15" s="146" t="s">
        <v>3</v>
      </c>
      <c r="B15" s="147" t="s">
        <v>2</v>
      </c>
      <c r="C15" s="140" t="s">
        <v>72</v>
      </c>
      <c r="D15" s="12">
        <v>164</v>
      </c>
      <c r="E15" s="7">
        <v>406</v>
      </c>
      <c r="F15" s="13">
        <v>0.40394088669950701</v>
      </c>
      <c r="G15" s="12">
        <v>216</v>
      </c>
      <c r="H15" s="7">
        <v>500</v>
      </c>
      <c r="I15" s="90">
        <v>0.432</v>
      </c>
      <c r="J15" s="12">
        <v>312</v>
      </c>
      <c r="K15" s="7">
        <v>586</v>
      </c>
      <c r="L15" s="90">
        <v>0.53242320819112599</v>
      </c>
      <c r="M15" s="12">
        <v>381</v>
      </c>
      <c r="N15" s="7">
        <v>727</v>
      </c>
      <c r="O15" s="90">
        <v>0.52407152682255798</v>
      </c>
      <c r="P15" s="12">
        <v>454</v>
      </c>
      <c r="Q15" s="7">
        <v>956</v>
      </c>
      <c r="R15" s="90">
        <v>0.47489539748954002</v>
      </c>
      <c r="S15" s="12">
        <v>310</v>
      </c>
      <c r="T15" s="7">
        <v>618</v>
      </c>
      <c r="U15" s="13">
        <v>0.50161812297734598</v>
      </c>
      <c r="V15" s="2"/>
      <c r="W15" s="2"/>
      <c r="X15" s="2"/>
      <c r="Y15" s="2"/>
      <c r="AG15" s="11"/>
      <c r="AS15" s="8"/>
      <c r="BE15" s="8"/>
    </row>
    <row r="16" spans="1:57" x14ac:dyDescent="0.2">
      <c r="A16" s="146" t="s">
        <v>3</v>
      </c>
      <c r="B16" s="147" t="s">
        <v>2</v>
      </c>
      <c r="C16" s="140" t="s">
        <v>73</v>
      </c>
      <c r="D16" s="107">
        <v>510</v>
      </c>
      <c r="E16" s="107">
        <v>1125</v>
      </c>
      <c r="F16" s="111">
        <v>0.45300000000000001</v>
      </c>
      <c r="G16" s="108">
        <v>541</v>
      </c>
      <c r="H16" s="107">
        <v>1181</v>
      </c>
      <c r="I16" s="111">
        <v>0.45808636748518206</v>
      </c>
      <c r="J16" s="108">
        <v>511</v>
      </c>
      <c r="K16" s="107">
        <v>1162</v>
      </c>
      <c r="L16" s="111">
        <v>0.44</v>
      </c>
      <c r="M16" s="108">
        <v>676</v>
      </c>
      <c r="N16" s="107">
        <v>1231</v>
      </c>
      <c r="O16" s="111">
        <v>0.54900000000000004</v>
      </c>
      <c r="P16" s="108">
        <v>547</v>
      </c>
      <c r="Q16" s="107">
        <v>1054</v>
      </c>
      <c r="R16" s="111">
        <v>0.51897533206831103</v>
      </c>
      <c r="S16" s="108">
        <v>339</v>
      </c>
      <c r="T16" s="107">
        <v>695</v>
      </c>
      <c r="U16" s="111">
        <v>0.48776978417266198</v>
      </c>
    </row>
    <row r="17" spans="1:57" s="5" customFormat="1" ht="13.5" thickBot="1" x14ac:dyDescent="0.25">
      <c r="A17" s="154" t="s">
        <v>3</v>
      </c>
      <c r="B17" s="159" t="s">
        <v>2</v>
      </c>
      <c r="C17" s="143" t="s">
        <v>74</v>
      </c>
      <c r="D17" s="12">
        <v>1057</v>
      </c>
      <c r="E17" s="7">
        <v>1891</v>
      </c>
      <c r="F17" s="13">
        <v>0.55896351136964595</v>
      </c>
      <c r="G17" s="12">
        <v>1163</v>
      </c>
      <c r="H17" s="7">
        <v>1997</v>
      </c>
      <c r="I17" s="90">
        <v>0.58237356034051102</v>
      </c>
      <c r="J17" s="12">
        <v>952</v>
      </c>
      <c r="K17" s="7">
        <v>1596</v>
      </c>
      <c r="L17" s="90">
        <v>0.59649122807017496</v>
      </c>
      <c r="M17" s="12">
        <v>1222</v>
      </c>
      <c r="N17" s="7">
        <v>1853</v>
      </c>
      <c r="O17" s="90">
        <v>0.65947112790070195</v>
      </c>
      <c r="P17" s="12">
        <v>1454</v>
      </c>
      <c r="Q17" s="7">
        <v>2396</v>
      </c>
      <c r="R17" s="90">
        <v>0.606844741235392</v>
      </c>
      <c r="S17" s="47">
        <v>820</v>
      </c>
      <c r="T17" s="48">
        <v>1430</v>
      </c>
      <c r="U17" s="49">
        <v>0.57342657342657299</v>
      </c>
      <c r="V17" s="2"/>
      <c r="W17" s="2"/>
      <c r="X17" s="2"/>
      <c r="Y17" s="2"/>
      <c r="AG17" s="11"/>
      <c r="AS17" s="8"/>
      <c r="BE17" s="8"/>
    </row>
    <row r="18" spans="1:57" x14ac:dyDescent="0.2">
      <c r="A18" s="156" t="s">
        <v>4</v>
      </c>
      <c r="B18" s="157" t="s">
        <v>42</v>
      </c>
      <c r="C18" s="144" t="s">
        <v>32</v>
      </c>
      <c r="D18" s="50">
        <v>5389</v>
      </c>
      <c r="E18" s="51">
        <v>15456</v>
      </c>
      <c r="F18" s="52">
        <v>0.34866718426501037</v>
      </c>
      <c r="G18" s="50">
        <v>5768</v>
      </c>
      <c r="H18" s="51">
        <v>16524</v>
      </c>
      <c r="I18" s="52">
        <v>0.34906802227063666</v>
      </c>
      <c r="J18" s="50">
        <v>6100</v>
      </c>
      <c r="K18" s="51">
        <v>17089</v>
      </c>
      <c r="L18" s="52">
        <v>0.35695476622388672</v>
      </c>
      <c r="M18" s="50">
        <v>6395</v>
      </c>
      <c r="N18" s="51">
        <v>17430</v>
      </c>
      <c r="O18" s="52">
        <v>0.36689615605278258</v>
      </c>
      <c r="P18" s="50">
        <v>6828</v>
      </c>
      <c r="Q18" s="51">
        <v>18557</v>
      </c>
      <c r="R18" s="52">
        <v>0.36794740529180364</v>
      </c>
      <c r="S18" s="55">
        <v>4972</v>
      </c>
      <c r="T18" s="56">
        <v>14103</v>
      </c>
      <c r="U18" s="57">
        <v>0.35254910302772458</v>
      </c>
    </row>
    <row r="19" spans="1:57" x14ac:dyDescent="0.2">
      <c r="A19" s="152" t="s">
        <v>4</v>
      </c>
      <c r="B19" s="158" t="s">
        <v>42</v>
      </c>
      <c r="C19" s="142" t="s">
        <v>33</v>
      </c>
      <c r="D19" s="12">
        <v>5138</v>
      </c>
      <c r="E19" s="7">
        <v>14442</v>
      </c>
      <c r="F19" s="13">
        <v>0.35576789918293866</v>
      </c>
      <c r="G19" s="12">
        <v>5495</v>
      </c>
      <c r="H19" s="7">
        <v>15392</v>
      </c>
      <c r="I19" s="13">
        <v>0.35700363825363823</v>
      </c>
      <c r="J19" s="12">
        <v>5841</v>
      </c>
      <c r="K19" s="7">
        <v>16049</v>
      </c>
      <c r="L19" s="13">
        <v>0.36394790952707334</v>
      </c>
      <c r="M19" s="12">
        <v>6057</v>
      </c>
      <c r="N19" s="7">
        <v>16297</v>
      </c>
      <c r="O19" s="13">
        <v>0.37166349634902129</v>
      </c>
      <c r="P19" s="12">
        <v>6561</v>
      </c>
      <c r="Q19" s="7">
        <v>17505</v>
      </c>
      <c r="R19" s="13">
        <v>0.37480719794344475</v>
      </c>
      <c r="S19" s="12">
        <v>4229</v>
      </c>
      <c r="T19" s="7">
        <v>11280</v>
      </c>
      <c r="U19" s="13">
        <v>0.37491134751773048</v>
      </c>
    </row>
    <row r="20" spans="1:57" s="5" customFormat="1" x14ac:dyDescent="0.2">
      <c r="A20" s="146" t="s">
        <v>4</v>
      </c>
      <c r="B20" s="147" t="s">
        <v>42</v>
      </c>
      <c r="C20" s="140" t="s">
        <v>72</v>
      </c>
      <c r="D20" s="12">
        <v>104</v>
      </c>
      <c r="E20" s="7">
        <v>368</v>
      </c>
      <c r="F20" s="13">
        <v>0.28260869565217389</v>
      </c>
      <c r="G20" s="12">
        <v>150</v>
      </c>
      <c r="H20" s="7">
        <v>461</v>
      </c>
      <c r="I20" s="13">
        <v>0.32537960954446854</v>
      </c>
      <c r="J20" s="12">
        <v>184</v>
      </c>
      <c r="K20" s="7">
        <v>489</v>
      </c>
      <c r="L20" s="13">
        <v>0.37627811860940696</v>
      </c>
      <c r="M20" s="12">
        <v>270</v>
      </c>
      <c r="N20" s="7">
        <v>672</v>
      </c>
      <c r="O20" s="13">
        <v>0.4017857142857143</v>
      </c>
      <c r="P20" s="12">
        <v>301</v>
      </c>
      <c r="Q20" s="7">
        <v>835</v>
      </c>
      <c r="R20" s="13">
        <v>0.36047904191616764</v>
      </c>
      <c r="S20" s="12">
        <v>201</v>
      </c>
      <c r="T20" s="7">
        <v>585</v>
      </c>
      <c r="U20" s="13">
        <v>0.34358974358974359</v>
      </c>
      <c r="V20" s="2"/>
      <c r="W20" s="2"/>
      <c r="X20" s="2"/>
      <c r="Y20" s="2"/>
      <c r="AG20" s="11"/>
      <c r="AS20" s="8"/>
      <c r="BE20" s="8"/>
    </row>
    <row r="21" spans="1:57" x14ac:dyDescent="0.2">
      <c r="A21" s="154" t="s">
        <v>4</v>
      </c>
      <c r="B21" s="159" t="s">
        <v>42</v>
      </c>
      <c r="C21" s="143" t="s">
        <v>73</v>
      </c>
      <c r="D21" s="107">
        <v>251</v>
      </c>
      <c r="E21" s="107">
        <v>1014</v>
      </c>
      <c r="F21" s="111">
        <v>0.24753451676528598</v>
      </c>
      <c r="G21" s="108">
        <v>273</v>
      </c>
      <c r="H21" s="107">
        <v>1132</v>
      </c>
      <c r="I21" s="111">
        <v>0.24116607773851589</v>
      </c>
      <c r="J21" s="108">
        <v>259</v>
      </c>
      <c r="K21" s="107">
        <v>1040</v>
      </c>
      <c r="L21" s="111">
        <v>0.24903846153846154</v>
      </c>
      <c r="M21" s="108">
        <v>338</v>
      </c>
      <c r="N21" s="107">
        <v>1133</v>
      </c>
      <c r="O21" s="111">
        <v>0.29832303618711387</v>
      </c>
      <c r="P21" s="108">
        <v>267</v>
      </c>
      <c r="Q21" s="107">
        <v>1052</v>
      </c>
      <c r="R21" s="111">
        <v>0.25380228136882127</v>
      </c>
      <c r="S21" s="108">
        <v>193</v>
      </c>
      <c r="T21" s="107">
        <v>787</v>
      </c>
      <c r="U21" s="111">
        <v>0.24523506988564167</v>
      </c>
    </row>
    <row r="22" spans="1:57" s="5" customFormat="1" ht="13.5" thickBot="1" x14ac:dyDescent="0.25">
      <c r="A22" s="146" t="s">
        <v>4</v>
      </c>
      <c r="B22" s="147" t="s">
        <v>42</v>
      </c>
      <c r="C22" s="140" t="s">
        <v>74</v>
      </c>
      <c r="D22" s="12">
        <v>393</v>
      </c>
      <c r="E22" s="7">
        <v>1899</v>
      </c>
      <c r="F22" s="13">
        <v>0.20695102685624012</v>
      </c>
      <c r="G22" s="12">
        <v>487</v>
      </c>
      <c r="H22" s="7">
        <v>1938</v>
      </c>
      <c r="I22" s="13">
        <v>0.25128998968008254</v>
      </c>
      <c r="J22" s="12">
        <v>442</v>
      </c>
      <c r="K22" s="7">
        <v>1633</v>
      </c>
      <c r="L22" s="13">
        <v>0.27066748315982853</v>
      </c>
      <c r="M22" s="12">
        <v>548</v>
      </c>
      <c r="N22" s="7">
        <v>1583</v>
      </c>
      <c r="O22" s="13">
        <v>0.34617814276689829</v>
      </c>
      <c r="P22" s="12">
        <v>651</v>
      </c>
      <c r="Q22" s="7">
        <v>1980</v>
      </c>
      <c r="R22" s="13">
        <v>0.3287878787878788</v>
      </c>
      <c r="S22" s="47">
        <v>349</v>
      </c>
      <c r="T22" s="48">
        <v>1451</v>
      </c>
      <c r="U22" s="49">
        <v>0.2405237767057202</v>
      </c>
      <c r="V22" s="2"/>
      <c r="W22" s="2"/>
      <c r="X22" s="2"/>
      <c r="Y22" s="2"/>
      <c r="AG22" s="11"/>
      <c r="AS22" s="8"/>
      <c r="BE22" s="8"/>
    </row>
    <row r="23" spans="1:57" s="5" customFormat="1" x14ac:dyDescent="0.2">
      <c r="A23" s="156" t="s">
        <v>6</v>
      </c>
      <c r="B23" s="160" t="s">
        <v>43</v>
      </c>
      <c r="C23" s="144" t="s">
        <v>32</v>
      </c>
      <c r="D23" s="50">
        <v>6608</v>
      </c>
      <c r="E23" s="51">
        <v>15456</v>
      </c>
      <c r="F23" s="52">
        <v>0.42753623188405798</v>
      </c>
      <c r="G23" s="50">
        <v>7221</v>
      </c>
      <c r="H23" s="51">
        <v>16524</v>
      </c>
      <c r="I23" s="52">
        <v>0.43700072621641251</v>
      </c>
      <c r="J23" s="50">
        <v>7315</v>
      </c>
      <c r="K23" s="51">
        <v>17089</v>
      </c>
      <c r="L23" s="52">
        <v>0.42805313359471003</v>
      </c>
      <c r="M23" s="50">
        <v>7526</v>
      </c>
      <c r="N23" s="51">
        <v>17430</v>
      </c>
      <c r="O23" s="52">
        <v>0.43178427997705104</v>
      </c>
      <c r="P23" s="50">
        <v>7083</v>
      </c>
      <c r="Q23" s="51">
        <v>18557</v>
      </c>
      <c r="R23" s="52">
        <v>0.38168885056851865</v>
      </c>
      <c r="S23" s="55">
        <v>6442</v>
      </c>
      <c r="T23" s="56">
        <v>14103</v>
      </c>
      <c r="U23" s="57">
        <f>S23/T23</f>
        <v>0.45678224491242997</v>
      </c>
    </row>
    <row r="24" spans="1:57" s="5" customFormat="1" x14ac:dyDescent="0.2">
      <c r="A24" s="150" t="s">
        <v>6</v>
      </c>
      <c r="B24" s="151" t="s">
        <v>43</v>
      </c>
      <c r="C24" s="142" t="s">
        <v>33</v>
      </c>
      <c r="D24" s="12">
        <v>6061</v>
      </c>
      <c r="E24" s="7">
        <v>14442</v>
      </c>
      <c r="F24" s="13">
        <v>0.41967871485943775</v>
      </c>
      <c r="G24" s="12">
        <v>6600</v>
      </c>
      <c r="H24" s="7">
        <v>15392</v>
      </c>
      <c r="I24" s="13">
        <v>0.4287941787941788</v>
      </c>
      <c r="J24" s="12">
        <v>6782</v>
      </c>
      <c r="K24" s="7">
        <v>16049</v>
      </c>
      <c r="L24" s="13">
        <v>0.42258084615863917</v>
      </c>
      <c r="M24" s="12">
        <v>6996</v>
      </c>
      <c r="N24" s="7">
        <v>16297</v>
      </c>
      <c r="O24" s="13">
        <v>0.42928146284592256</v>
      </c>
      <c r="P24" s="12">
        <v>6624</v>
      </c>
      <c r="Q24" s="7">
        <v>17505</v>
      </c>
      <c r="R24" s="13">
        <v>0.37840616966580976</v>
      </c>
      <c r="S24" s="12">
        <v>5020</v>
      </c>
      <c r="T24" s="7">
        <v>11280</v>
      </c>
      <c r="U24" s="13">
        <f t="shared" ref="U24:U32" si="0">S24/T24</f>
        <v>0.44503546099290781</v>
      </c>
    </row>
    <row r="25" spans="1:57" s="5" customFormat="1" x14ac:dyDescent="0.2">
      <c r="A25" s="146" t="s">
        <v>6</v>
      </c>
      <c r="B25" s="147" t="s">
        <v>43</v>
      </c>
      <c r="C25" s="140" t="s">
        <v>72</v>
      </c>
      <c r="D25" s="12">
        <v>176</v>
      </c>
      <c r="E25" s="7">
        <v>368</v>
      </c>
      <c r="F25" s="13">
        <v>0.47826086956521741</v>
      </c>
      <c r="G25" s="12">
        <v>220</v>
      </c>
      <c r="H25" s="7">
        <v>461</v>
      </c>
      <c r="I25" s="13">
        <v>0.47722342733188722</v>
      </c>
      <c r="J25" s="12">
        <v>197</v>
      </c>
      <c r="K25" s="7">
        <v>489</v>
      </c>
      <c r="L25" s="13">
        <v>0.40286298568507156</v>
      </c>
      <c r="M25" s="12">
        <v>277</v>
      </c>
      <c r="N25" s="7">
        <v>672</v>
      </c>
      <c r="O25" s="13">
        <v>0.41220238095238093</v>
      </c>
      <c r="P25" s="12">
        <v>446</v>
      </c>
      <c r="Q25" s="7">
        <v>835</v>
      </c>
      <c r="R25" s="13">
        <v>0.53413173652694612</v>
      </c>
      <c r="S25" s="12">
        <v>283</v>
      </c>
      <c r="T25" s="7">
        <v>585</v>
      </c>
      <c r="U25" s="13">
        <f t="shared" si="0"/>
        <v>0.48376068376068376</v>
      </c>
      <c r="V25" s="2"/>
      <c r="W25" s="2"/>
      <c r="X25" s="2"/>
      <c r="Y25" s="2"/>
      <c r="AG25" s="11"/>
      <c r="AS25" s="8"/>
      <c r="BE25" s="8"/>
    </row>
    <row r="26" spans="1:57" s="5" customFormat="1" x14ac:dyDescent="0.2">
      <c r="A26" s="162" t="s">
        <v>6</v>
      </c>
      <c r="B26" s="163" t="s">
        <v>43</v>
      </c>
      <c r="C26" s="143" t="s">
        <v>73</v>
      </c>
      <c r="D26" s="107">
        <v>547</v>
      </c>
      <c r="E26" s="107">
        <v>1014</v>
      </c>
      <c r="F26" s="111">
        <v>0.53944773175542404</v>
      </c>
      <c r="G26" s="108">
        <v>621</v>
      </c>
      <c r="H26" s="107">
        <v>1132</v>
      </c>
      <c r="I26" s="111">
        <v>0.54858657243816256</v>
      </c>
      <c r="J26" s="108">
        <v>533</v>
      </c>
      <c r="K26" s="107">
        <v>1040</v>
      </c>
      <c r="L26" s="111">
        <v>0.51249999999999996</v>
      </c>
      <c r="M26" s="108">
        <v>530</v>
      </c>
      <c r="N26" s="107">
        <v>1133</v>
      </c>
      <c r="O26" s="111">
        <v>0.46778464254192409</v>
      </c>
      <c r="P26" s="108">
        <v>526</v>
      </c>
      <c r="Q26" s="107">
        <v>1052</v>
      </c>
      <c r="R26" s="111">
        <v>0.5</v>
      </c>
      <c r="S26" s="108">
        <v>391</v>
      </c>
      <c r="T26" s="107">
        <v>787</v>
      </c>
      <c r="U26" s="111">
        <f t="shared" si="0"/>
        <v>0.49682337992376113</v>
      </c>
    </row>
    <row r="27" spans="1:57" s="5" customFormat="1" ht="13.5" thickBot="1" x14ac:dyDescent="0.25">
      <c r="A27" s="145" t="s">
        <v>6</v>
      </c>
      <c r="B27" s="161" t="s">
        <v>43</v>
      </c>
      <c r="C27" s="140" t="s">
        <v>74</v>
      </c>
      <c r="D27" s="12">
        <v>1061</v>
      </c>
      <c r="E27" s="7">
        <v>1899</v>
      </c>
      <c r="F27" s="13">
        <v>0.55871511321748291</v>
      </c>
      <c r="G27" s="12">
        <v>1042</v>
      </c>
      <c r="H27" s="7">
        <v>1938</v>
      </c>
      <c r="I27" s="13">
        <v>0.53766769865841069</v>
      </c>
      <c r="J27" s="12">
        <v>822</v>
      </c>
      <c r="K27" s="7">
        <v>1633</v>
      </c>
      <c r="L27" s="13">
        <v>0.50336803429271282</v>
      </c>
      <c r="M27" s="12">
        <v>717</v>
      </c>
      <c r="N27" s="7">
        <v>1583</v>
      </c>
      <c r="O27" s="13">
        <v>0.45293746051800376</v>
      </c>
      <c r="P27" s="12">
        <v>972</v>
      </c>
      <c r="Q27" s="7">
        <v>1980</v>
      </c>
      <c r="R27" s="13">
        <v>0.49090909090909091</v>
      </c>
      <c r="S27" s="47">
        <v>748</v>
      </c>
      <c r="T27" s="48">
        <v>1451</v>
      </c>
      <c r="U27" s="49">
        <f t="shared" si="0"/>
        <v>0.5155065472088215</v>
      </c>
      <c r="V27" s="2"/>
      <c r="W27" s="2"/>
      <c r="X27" s="2"/>
      <c r="Y27" s="2"/>
      <c r="AG27" s="11"/>
      <c r="AS27" s="8"/>
      <c r="BE27" s="8"/>
    </row>
    <row r="28" spans="1:57" s="5" customFormat="1" x14ac:dyDescent="0.2">
      <c r="A28" s="156" t="s">
        <v>7</v>
      </c>
      <c r="B28" s="160" t="s">
        <v>44</v>
      </c>
      <c r="C28" s="144" t="s">
        <v>32</v>
      </c>
      <c r="D28" s="50">
        <v>3459</v>
      </c>
      <c r="E28" s="51">
        <v>15456</v>
      </c>
      <c r="F28" s="52">
        <v>0.22379658385093168</v>
      </c>
      <c r="G28" s="50">
        <v>3535</v>
      </c>
      <c r="H28" s="51">
        <v>16524</v>
      </c>
      <c r="I28" s="52">
        <v>0.21393125151295087</v>
      </c>
      <c r="J28" s="50">
        <v>3674</v>
      </c>
      <c r="K28" s="51">
        <v>17089</v>
      </c>
      <c r="L28" s="52">
        <v>0.21499210018140325</v>
      </c>
      <c r="M28" s="50">
        <v>3509</v>
      </c>
      <c r="N28" s="51">
        <v>17430</v>
      </c>
      <c r="O28" s="52">
        <v>0.20131956397016637</v>
      </c>
      <c r="P28" s="50">
        <v>3443</v>
      </c>
      <c r="Q28" s="51">
        <v>18557</v>
      </c>
      <c r="R28" s="52">
        <v>0.18553645524599882</v>
      </c>
      <c r="S28" s="55">
        <v>2689</v>
      </c>
      <c r="T28" s="56">
        <v>14103</v>
      </c>
      <c r="U28" s="57">
        <f t="shared" si="0"/>
        <v>0.19066865205984543</v>
      </c>
    </row>
    <row r="29" spans="1:57" s="5" customFormat="1" x14ac:dyDescent="0.2">
      <c r="A29" s="152" t="s">
        <v>7</v>
      </c>
      <c r="B29" s="153" t="s">
        <v>44</v>
      </c>
      <c r="C29" s="142" t="s">
        <v>33</v>
      </c>
      <c r="D29" s="12">
        <v>3243</v>
      </c>
      <c r="E29" s="7">
        <v>14442</v>
      </c>
      <c r="F29" s="13">
        <v>0.22455338595762359</v>
      </c>
      <c r="G29" s="12">
        <v>3297</v>
      </c>
      <c r="H29" s="7">
        <v>15392</v>
      </c>
      <c r="I29" s="13">
        <v>0.21420218295218296</v>
      </c>
      <c r="J29" s="12">
        <v>3426</v>
      </c>
      <c r="K29" s="7">
        <v>16049</v>
      </c>
      <c r="L29" s="13">
        <v>0.21347124431428749</v>
      </c>
      <c r="M29" s="12">
        <v>3244</v>
      </c>
      <c r="N29" s="7">
        <v>16297</v>
      </c>
      <c r="O29" s="13">
        <v>0.19905504080505615</v>
      </c>
      <c r="P29" s="12">
        <v>3184</v>
      </c>
      <c r="Q29" s="7">
        <v>17505</v>
      </c>
      <c r="R29" s="13">
        <v>0.18189088831762354</v>
      </c>
      <c r="S29" s="12">
        <v>2031</v>
      </c>
      <c r="T29" s="7">
        <v>11280</v>
      </c>
      <c r="U29" s="13">
        <f t="shared" si="0"/>
        <v>0.18005319148936169</v>
      </c>
    </row>
    <row r="30" spans="1:57" s="5" customFormat="1" x14ac:dyDescent="0.2">
      <c r="A30" s="146" t="s">
        <v>7</v>
      </c>
      <c r="B30" s="147" t="s">
        <v>44</v>
      </c>
      <c r="C30" s="140" t="s">
        <v>72</v>
      </c>
      <c r="D30" s="12">
        <v>88</v>
      </c>
      <c r="E30" s="7">
        <v>368</v>
      </c>
      <c r="F30" s="13">
        <v>0.2391304347826087</v>
      </c>
      <c r="G30" s="12">
        <v>91</v>
      </c>
      <c r="H30" s="7">
        <v>461</v>
      </c>
      <c r="I30" s="13">
        <v>0.19739696312364424</v>
      </c>
      <c r="J30" s="12">
        <v>108</v>
      </c>
      <c r="K30" s="7">
        <v>489</v>
      </c>
      <c r="L30" s="13">
        <v>0.22085889570552147</v>
      </c>
      <c r="M30" s="12">
        <v>125</v>
      </c>
      <c r="N30" s="7">
        <v>672</v>
      </c>
      <c r="O30" s="13">
        <v>0.18601190476190477</v>
      </c>
      <c r="P30" s="12">
        <v>88</v>
      </c>
      <c r="Q30" s="7">
        <v>835</v>
      </c>
      <c r="R30" s="13">
        <v>0.10538922155688622</v>
      </c>
      <c r="S30" s="12">
        <v>101</v>
      </c>
      <c r="T30" s="7">
        <v>585</v>
      </c>
      <c r="U30" s="13">
        <f t="shared" si="0"/>
        <v>0.17264957264957265</v>
      </c>
      <c r="V30" s="2"/>
      <c r="W30" s="2"/>
      <c r="X30" s="2"/>
      <c r="Y30" s="2"/>
      <c r="AG30" s="11"/>
      <c r="AS30" s="8"/>
      <c r="BE30" s="8"/>
    </row>
    <row r="31" spans="1:57" s="5" customFormat="1" x14ac:dyDescent="0.2">
      <c r="A31" s="154" t="s">
        <v>7</v>
      </c>
      <c r="B31" s="155" t="s">
        <v>44</v>
      </c>
      <c r="C31" s="143" t="s">
        <v>73</v>
      </c>
      <c r="D31" s="107">
        <v>216</v>
      </c>
      <c r="E31" s="107">
        <v>1014</v>
      </c>
      <c r="F31" s="111">
        <v>0.21301775147928995</v>
      </c>
      <c r="G31" s="107">
        <v>238</v>
      </c>
      <c r="H31" s="107">
        <v>1132</v>
      </c>
      <c r="I31" s="111">
        <v>0.21024734982332155</v>
      </c>
      <c r="J31" s="107">
        <v>248</v>
      </c>
      <c r="K31" s="107">
        <v>1040</v>
      </c>
      <c r="L31" s="111">
        <v>0.23846153846153847</v>
      </c>
      <c r="M31" s="107">
        <v>265</v>
      </c>
      <c r="N31" s="107">
        <v>1133</v>
      </c>
      <c r="O31" s="111">
        <v>0.23389232127096204</v>
      </c>
      <c r="P31" s="107">
        <v>259</v>
      </c>
      <c r="Q31" s="107">
        <v>1052</v>
      </c>
      <c r="R31" s="111">
        <v>0.2461977186311787</v>
      </c>
      <c r="S31" s="108">
        <v>203</v>
      </c>
      <c r="T31" s="107">
        <v>787</v>
      </c>
      <c r="U31" s="111">
        <f t="shared" si="0"/>
        <v>0.25794155019059722</v>
      </c>
    </row>
    <row r="32" spans="1:57" s="5" customFormat="1" ht="13.5" thickBot="1" x14ac:dyDescent="0.25">
      <c r="A32" s="146" t="s">
        <v>7</v>
      </c>
      <c r="B32" s="147" t="s">
        <v>44</v>
      </c>
      <c r="C32" s="140" t="s">
        <v>74</v>
      </c>
      <c r="D32" s="12">
        <v>445</v>
      </c>
      <c r="E32" s="7">
        <v>1899</v>
      </c>
      <c r="F32" s="13">
        <v>0.23433385992627698</v>
      </c>
      <c r="G32" s="12">
        <v>409</v>
      </c>
      <c r="H32" s="7">
        <v>1938</v>
      </c>
      <c r="I32" s="13">
        <v>0.21104231166150672</v>
      </c>
      <c r="J32" s="12">
        <v>369</v>
      </c>
      <c r="K32" s="7">
        <v>1633</v>
      </c>
      <c r="L32" s="13">
        <v>0.22596448254745866</v>
      </c>
      <c r="M32" s="12">
        <v>318</v>
      </c>
      <c r="N32" s="7">
        <v>1583</v>
      </c>
      <c r="O32" s="13">
        <v>0.20088439671509792</v>
      </c>
      <c r="P32" s="12">
        <v>357</v>
      </c>
      <c r="Q32" s="7">
        <v>1980</v>
      </c>
      <c r="R32" s="13">
        <v>0.1803030303030303</v>
      </c>
      <c r="S32" s="47">
        <v>354</v>
      </c>
      <c r="T32" s="48">
        <v>1451</v>
      </c>
      <c r="U32" s="49">
        <f t="shared" si="0"/>
        <v>0.2439696760854583</v>
      </c>
      <c r="V32" s="2"/>
      <c r="W32" s="2"/>
      <c r="X32" s="2"/>
      <c r="Y32" s="2"/>
      <c r="AG32" s="11"/>
      <c r="AS32" s="8"/>
      <c r="BE32" s="8"/>
    </row>
    <row r="33" spans="1:57" x14ac:dyDescent="0.2">
      <c r="A33" s="156" t="s">
        <v>8</v>
      </c>
      <c r="B33" s="160" t="s">
        <v>5</v>
      </c>
      <c r="C33" s="144" t="s">
        <v>32</v>
      </c>
      <c r="D33" s="50">
        <v>1246</v>
      </c>
      <c r="E33" s="51">
        <v>16884</v>
      </c>
      <c r="F33" s="52">
        <v>7.3797678275290199E-2</v>
      </c>
      <c r="G33" s="50">
        <v>1180</v>
      </c>
      <c r="H33" s="51">
        <v>17857</v>
      </c>
      <c r="I33" s="52">
        <v>6.6080528644229197E-2</v>
      </c>
      <c r="J33" s="50">
        <v>1250</v>
      </c>
      <c r="K33" s="51">
        <v>18498</v>
      </c>
      <c r="L33" s="52">
        <v>6.7574872959238794E-2</v>
      </c>
      <c r="M33" s="50">
        <v>1200</v>
      </c>
      <c r="N33" s="51">
        <v>18820</v>
      </c>
      <c r="O33" s="52">
        <v>6.3761955366631207E-2</v>
      </c>
      <c r="P33" s="50">
        <v>1211</v>
      </c>
      <c r="Q33" s="51">
        <v>19929</v>
      </c>
      <c r="R33" s="52">
        <v>6.0765718299964903E-2</v>
      </c>
      <c r="S33" s="50">
        <v>867</v>
      </c>
      <c r="T33" s="51">
        <v>15119</v>
      </c>
      <c r="U33" s="52">
        <v>5.7345062504133897E-2</v>
      </c>
    </row>
    <row r="34" spans="1:57" x14ac:dyDescent="0.2">
      <c r="A34" s="152" t="s">
        <v>8</v>
      </c>
      <c r="B34" s="153" t="s">
        <v>5</v>
      </c>
      <c r="C34" s="142" t="s">
        <v>33</v>
      </c>
      <c r="D34" s="12">
        <v>1165</v>
      </c>
      <c r="E34" s="7">
        <v>15776</v>
      </c>
      <c r="F34" s="13">
        <v>7.3846348884381297E-2</v>
      </c>
      <c r="G34" s="12">
        <v>1105</v>
      </c>
      <c r="H34" s="7">
        <v>16643</v>
      </c>
      <c r="I34" s="13">
        <v>6.6394279877425896E-2</v>
      </c>
      <c r="J34" s="12">
        <v>1133</v>
      </c>
      <c r="K34" s="7">
        <v>17328</v>
      </c>
      <c r="L34" s="13">
        <v>6.5385503231763606E-2</v>
      </c>
      <c r="M34" s="12">
        <v>1082</v>
      </c>
      <c r="N34" s="7">
        <v>17559</v>
      </c>
      <c r="O34" s="13">
        <v>6.1620821231277399E-2</v>
      </c>
      <c r="P34" s="12">
        <v>1102</v>
      </c>
      <c r="Q34" s="7">
        <v>18761</v>
      </c>
      <c r="R34" s="13">
        <v>5.8738873194392603E-2</v>
      </c>
      <c r="S34" s="12">
        <v>645</v>
      </c>
      <c r="T34" s="7">
        <v>12056</v>
      </c>
      <c r="U34" s="13">
        <v>5.3500331785003297E-2</v>
      </c>
    </row>
    <row r="35" spans="1:57" s="5" customFormat="1" x14ac:dyDescent="0.2">
      <c r="A35" s="146" t="s">
        <v>8</v>
      </c>
      <c r="B35" s="147" t="s">
        <v>5</v>
      </c>
      <c r="C35" s="140" t="s">
        <v>72</v>
      </c>
      <c r="D35" s="12">
        <v>42</v>
      </c>
      <c r="E35" s="7">
        <v>416</v>
      </c>
      <c r="F35" s="13">
        <v>0.10096153846153801</v>
      </c>
      <c r="G35" s="12">
        <v>27</v>
      </c>
      <c r="H35" s="7">
        <v>490</v>
      </c>
      <c r="I35" s="90">
        <v>5.5102040816326497E-2</v>
      </c>
      <c r="J35" s="12">
        <v>37</v>
      </c>
      <c r="K35" s="7">
        <v>528</v>
      </c>
      <c r="L35" s="90">
        <v>7.0075757575757597E-2</v>
      </c>
      <c r="M35" s="12">
        <v>45</v>
      </c>
      <c r="N35" s="7">
        <v>723</v>
      </c>
      <c r="O35" s="90">
        <v>6.2240663900414897E-2</v>
      </c>
      <c r="P35" s="12">
        <v>35</v>
      </c>
      <c r="Q35" s="7">
        <v>875</v>
      </c>
      <c r="R35" s="90">
        <v>0.04</v>
      </c>
      <c r="S35" s="12">
        <v>25</v>
      </c>
      <c r="T35" s="7">
        <v>616</v>
      </c>
      <c r="U35" s="13">
        <v>4.0584415584415598E-2</v>
      </c>
      <c r="V35" s="2"/>
      <c r="W35" s="2"/>
      <c r="X35" s="2"/>
      <c r="Y35" s="2"/>
      <c r="AG35" s="11"/>
      <c r="AS35" s="8"/>
      <c r="BE35" s="8"/>
    </row>
    <row r="36" spans="1:57" x14ac:dyDescent="0.2">
      <c r="A36" s="154" t="s">
        <v>8</v>
      </c>
      <c r="B36" s="155" t="s">
        <v>5</v>
      </c>
      <c r="C36" s="143" t="s">
        <v>73</v>
      </c>
      <c r="D36" s="107">
        <v>81</v>
      </c>
      <c r="E36" s="107">
        <v>1108</v>
      </c>
      <c r="F36" s="111">
        <v>7.3104693140794194E-2</v>
      </c>
      <c r="G36" s="108">
        <v>75</v>
      </c>
      <c r="H36" s="107">
        <v>1214</v>
      </c>
      <c r="I36" s="111">
        <v>6.1779242174629302E-2</v>
      </c>
      <c r="J36" s="108">
        <v>117</v>
      </c>
      <c r="K36" s="107">
        <v>1170</v>
      </c>
      <c r="L36" s="111">
        <v>0.1</v>
      </c>
      <c r="M36" s="108">
        <v>118</v>
      </c>
      <c r="N36" s="107">
        <v>1261</v>
      </c>
      <c r="O36" s="111">
        <v>9.3576526566217302E-2</v>
      </c>
      <c r="P36" s="108">
        <v>109</v>
      </c>
      <c r="Q36" s="107">
        <v>1168</v>
      </c>
      <c r="R36" s="111">
        <v>9.3321917808219204E-2</v>
      </c>
      <c r="S36" s="108">
        <v>68</v>
      </c>
      <c r="T36" s="107">
        <v>858</v>
      </c>
      <c r="U36" s="111">
        <v>7.9254079254079193E-2</v>
      </c>
    </row>
    <row r="37" spans="1:57" s="5" customFormat="1" ht="13.5" thickBot="1" x14ac:dyDescent="0.25">
      <c r="A37" s="146" t="s">
        <v>8</v>
      </c>
      <c r="B37" s="147" t="s">
        <v>5</v>
      </c>
      <c r="C37" s="140" t="s">
        <v>74</v>
      </c>
      <c r="D37" s="12">
        <v>153</v>
      </c>
      <c r="E37" s="7">
        <v>2058</v>
      </c>
      <c r="F37" s="13">
        <v>7.4344023323615199E-2</v>
      </c>
      <c r="G37" s="12">
        <v>157</v>
      </c>
      <c r="H37" s="7">
        <v>2104</v>
      </c>
      <c r="I37" s="90">
        <v>7.4619771863117898E-2</v>
      </c>
      <c r="J37" s="12">
        <v>136</v>
      </c>
      <c r="K37" s="7">
        <v>1783</v>
      </c>
      <c r="L37" s="90">
        <v>7.6275939427930498E-2</v>
      </c>
      <c r="M37" s="12">
        <v>139</v>
      </c>
      <c r="N37" s="7">
        <v>1742</v>
      </c>
      <c r="O37" s="90">
        <v>7.97933409873708E-2</v>
      </c>
      <c r="P37" s="12">
        <v>157</v>
      </c>
      <c r="Q37" s="7">
        <v>2145</v>
      </c>
      <c r="R37" s="90">
        <v>7.3193473193473205E-2</v>
      </c>
      <c r="S37" s="12">
        <v>129</v>
      </c>
      <c r="T37" s="7">
        <v>1589</v>
      </c>
      <c r="U37" s="13">
        <v>8.1183134046570196E-2</v>
      </c>
      <c r="V37" s="2"/>
      <c r="W37" s="2"/>
      <c r="X37" s="2"/>
      <c r="Y37" s="2"/>
      <c r="AG37" s="11"/>
      <c r="AS37" s="8"/>
      <c r="BE37" s="8"/>
    </row>
    <row r="38" spans="1:57" x14ac:dyDescent="0.2">
      <c r="A38" s="156" t="s">
        <v>10</v>
      </c>
      <c r="B38" s="160" t="s">
        <v>45</v>
      </c>
      <c r="C38" s="144" t="s">
        <v>32</v>
      </c>
      <c r="D38" s="50">
        <v>342796</v>
      </c>
      <c r="E38" s="51">
        <v>16912</v>
      </c>
      <c r="F38" s="53">
        <v>20.3</v>
      </c>
      <c r="G38" s="50">
        <v>371665</v>
      </c>
      <c r="H38" s="51">
        <v>17896</v>
      </c>
      <c r="I38" s="53">
        <v>20.8</v>
      </c>
      <c r="J38" s="50">
        <v>377328.93548284005</v>
      </c>
      <c r="K38" s="51">
        <v>18112</v>
      </c>
      <c r="L38" s="53">
        <v>20.8</v>
      </c>
      <c r="M38" s="50">
        <v>373644.45161208999</v>
      </c>
      <c r="N38" s="51">
        <v>18851</v>
      </c>
      <c r="O38" s="53">
        <v>19.820935314417799</v>
      </c>
      <c r="P38" s="50">
        <v>381691.80645128002</v>
      </c>
      <c r="Q38" s="51">
        <v>19961</v>
      </c>
      <c r="R38" s="53">
        <v>19.121877984634001</v>
      </c>
      <c r="S38" s="50">
        <v>290309.90322569001</v>
      </c>
      <c r="T38" s="51">
        <v>15133</v>
      </c>
      <c r="U38" s="53">
        <v>19.183896334216001</v>
      </c>
    </row>
    <row r="39" spans="1:57" x14ac:dyDescent="0.2">
      <c r="A39" s="152" t="s">
        <v>10</v>
      </c>
      <c r="B39" s="153" t="s">
        <v>45</v>
      </c>
      <c r="C39" s="142" t="s">
        <v>33</v>
      </c>
      <c r="D39" s="12">
        <v>320847</v>
      </c>
      <c r="E39" s="7">
        <v>15804</v>
      </c>
      <c r="F39" s="14">
        <v>20.301632498101746</v>
      </c>
      <c r="G39" s="12">
        <v>346915</v>
      </c>
      <c r="H39" s="7">
        <v>16679</v>
      </c>
      <c r="I39" s="14">
        <v>20.8</v>
      </c>
      <c r="J39" s="12">
        <v>350709</v>
      </c>
      <c r="K39" s="7">
        <v>16941</v>
      </c>
      <c r="L39" s="14">
        <v>20.7</v>
      </c>
      <c r="M39" s="12">
        <v>347370.77419278002</v>
      </c>
      <c r="N39" s="7">
        <v>17588</v>
      </c>
      <c r="O39" s="14">
        <v>19.750442016874008</v>
      </c>
      <c r="P39" s="12">
        <v>356157.93548379</v>
      </c>
      <c r="Q39" s="7">
        <v>18793</v>
      </c>
      <c r="R39" s="14">
        <v>18.951627493417199</v>
      </c>
      <c r="S39" s="12">
        <v>225822.03225813</v>
      </c>
      <c r="T39" s="7">
        <v>12069</v>
      </c>
      <c r="U39" s="14">
        <v>18.7109149273453</v>
      </c>
    </row>
    <row r="40" spans="1:57" s="5" customFormat="1" x14ac:dyDescent="0.2">
      <c r="A40" s="146" t="s">
        <v>10</v>
      </c>
      <c r="B40" s="147" t="s">
        <v>45</v>
      </c>
      <c r="C40" s="140" t="s">
        <v>72</v>
      </c>
      <c r="D40" s="12">
        <v>9694.2903226399994</v>
      </c>
      <c r="E40" s="7">
        <v>416</v>
      </c>
      <c r="F40" s="14">
        <v>23.303582506346199</v>
      </c>
      <c r="G40" s="12">
        <v>9919.9032257199997</v>
      </c>
      <c r="H40" s="7">
        <v>492</v>
      </c>
      <c r="I40" s="91">
        <v>20.162404930325199</v>
      </c>
      <c r="J40" s="12">
        <v>10664.1290322</v>
      </c>
      <c r="K40" s="7">
        <v>531</v>
      </c>
      <c r="L40" s="91">
        <v>20.0831055220339</v>
      </c>
      <c r="M40" s="12">
        <v>13818.548386930001</v>
      </c>
      <c r="N40" s="7">
        <v>723</v>
      </c>
      <c r="O40" s="91">
        <v>19.112791683167401</v>
      </c>
      <c r="P40" s="12">
        <v>15066.09677427</v>
      </c>
      <c r="Q40" s="7">
        <v>877</v>
      </c>
      <c r="R40" s="91">
        <v>17.1791297312087</v>
      </c>
      <c r="S40" s="12">
        <v>10827.99999998</v>
      </c>
      <c r="T40" s="7">
        <v>616</v>
      </c>
      <c r="U40" s="14">
        <v>17.5779220778896</v>
      </c>
      <c r="V40" s="2"/>
      <c r="W40" s="2"/>
      <c r="X40" s="2"/>
      <c r="Y40" s="2"/>
      <c r="AG40" s="11"/>
      <c r="AS40" s="8"/>
      <c r="BE40" s="8"/>
    </row>
    <row r="41" spans="1:57" x14ac:dyDescent="0.2">
      <c r="A41" s="154" t="s">
        <v>10</v>
      </c>
      <c r="B41" s="155" t="s">
        <v>45</v>
      </c>
      <c r="C41" s="143" t="s">
        <v>73</v>
      </c>
      <c r="D41" s="107">
        <v>21949</v>
      </c>
      <c r="E41" s="107">
        <v>1108</v>
      </c>
      <c r="F41" s="134">
        <v>19.8</v>
      </c>
      <c r="G41" s="108">
        <v>24750</v>
      </c>
      <c r="H41" s="107">
        <v>1217</v>
      </c>
      <c r="I41" s="134">
        <v>20.336894001643387</v>
      </c>
      <c r="J41" s="108">
        <v>26619.967741969998</v>
      </c>
      <c r="K41" s="107">
        <v>1171</v>
      </c>
      <c r="L41" s="134">
        <v>22.732679540538001</v>
      </c>
      <c r="M41" s="108">
        <v>26273.677419309999</v>
      </c>
      <c r="N41" s="107">
        <v>1263</v>
      </c>
      <c r="O41" s="134">
        <v>20.802594947988915</v>
      </c>
      <c r="P41" s="108">
        <v>25533.870967489998</v>
      </c>
      <c r="Q41" s="107">
        <v>1168</v>
      </c>
      <c r="R41" s="134">
        <v>21.861190896823601</v>
      </c>
      <c r="S41" s="108">
        <v>18877.290322519999</v>
      </c>
      <c r="T41" s="107">
        <v>859</v>
      </c>
      <c r="U41" s="134">
        <v>21.975890945890601</v>
      </c>
    </row>
    <row r="42" spans="1:57" s="5" customFormat="1" ht="13.5" thickBot="1" x14ac:dyDescent="0.25">
      <c r="A42" s="146" t="s">
        <v>10</v>
      </c>
      <c r="B42" s="147" t="s">
        <v>45</v>
      </c>
      <c r="C42" s="140" t="s">
        <v>74</v>
      </c>
      <c r="D42" s="12">
        <v>45675.903226039998</v>
      </c>
      <c r="E42" s="7">
        <v>2059</v>
      </c>
      <c r="F42" s="14">
        <v>22.183537263739701</v>
      </c>
      <c r="G42" s="12">
        <v>45561.516129030002</v>
      </c>
      <c r="H42" s="7">
        <v>2106</v>
      </c>
      <c r="I42" s="91">
        <v>21.634148209416001</v>
      </c>
      <c r="J42" s="12">
        <v>38648.096773910002</v>
      </c>
      <c r="K42" s="7">
        <v>1784</v>
      </c>
      <c r="L42" s="91">
        <v>21.6637313755101</v>
      </c>
      <c r="M42" s="12">
        <v>36994.612903189998</v>
      </c>
      <c r="N42" s="7">
        <v>1743</v>
      </c>
      <c r="O42" s="91">
        <v>21.224677511870301</v>
      </c>
      <c r="P42" s="12">
        <v>41683.935483519999</v>
      </c>
      <c r="Q42" s="7">
        <v>2150</v>
      </c>
      <c r="R42" s="91">
        <v>19.387876969079102</v>
      </c>
      <c r="S42" s="12">
        <v>34782.580645059999</v>
      </c>
      <c r="T42" s="7">
        <v>1589</v>
      </c>
      <c r="U42" s="14">
        <v>21.889603930182499</v>
      </c>
      <c r="V42" s="2"/>
      <c r="W42" s="2"/>
      <c r="X42" s="2"/>
      <c r="Y42" s="2"/>
      <c r="AG42" s="11"/>
      <c r="AS42" s="8"/>
      <c r="BE42" s="8"/>
    </row>
    <row r="43" spans="1:57" x14ac:dyDescent="0.2">
      <c r="A43" s="156" t="s">
        <v>11</v>
      </c>
      <c r="B43" s="160" t="s">
        <v>9</v>
      </c>
      <c r="C43" s="144" t="s">
        <v>32</v>
      </c>
      <c r="D43" s="50">
        <v>3686</v>
      </c>
      <c r="E43" s="51">
        <v>5958</v>
      </c>
      <c r="F43" s="52">
        <v>0.61899999999999999</v>
      </c>
      <c r="G43" s="50">
        <v>4212</v>
      </c>
      <c r="H43" s="51">
        <v>6454</v>
      </c>
      <c r="I43" s="52">
        <v>0.65300000000000002</v>
      </c>
      <c r="J43" s="50">
        <v>4610</v>
      </c>
      <c r="K43" s="51">
        <v>6805</v>
      </c>
      <c r="L43" s="52">
        <v>0.67700000000000005</v>
      </c>
      <c r="M43" s="50">
        <v>4542</v>
      </c>
      <c r="N43" s="51">
        <v>6781</v>
      </c>
      <c r="O43" s="52">
        <v>0.66981271198938208</v>
      </c>
      <c r="P43" s="50">
        <v>5074</v>
      </c>
      <c r="Q43" s="51">
        <v>7505</v>
      </c>
      <c r="R43" s="52">
        <v>0.67608261159227179</v>
      </c>
      <c r="S43" s="50">
        <v>5190</v>
      </c>
      <c r="T43" s="51">
        <v>7753</v>
      </c>
      <c r="U43" s="52">
        <v>0.66941828969431183</v>
      </c>
    </row>
    <row r="44" spans="1:57" x14ac:dyDescent="0.2">
      <c r="A44" s="152" t="s">
        <v>11</v>
      </c>
      <c r="B44" s="153" t="s">
        <v>9</v>
      </c>
      <c r="C44" s="142" t="s">
        <v>33</v>
      </c>
      <c r="D44" s="92">
        <v>3464</v>
      </c>
      <c r="E44" s="93">
        <v>5540</v>
      </c>
      <c r="F44" s="112">
        <v>0.62527075812274369</v>
      </c>
      <c r="G44" s="12">
        <v>3970</v>
      </c>
      <c r="H44" s="7">
        <v>6002</v>
      </c>
      <c r="I44" s="13">
        <v>0.66100000000000003</v>
      </c>
      <c r="J44" s="55">
        <v>4380</v>
      </c>
      <c r="K44" s="56">
        <v>6395</v>
      </c>
      <c r="L44" s="57">
        <v>0.68500000000000005</v>
      </c>
      <c r="M44" s="55">
        <v>4321</v>
      </c>
      <c r="N44" s="56">
        <v>6391</v>
      </c>
      <c r="O44" s="57">
        <v>0.67610702550461588</v>
      </c>
      <c r="P44" s="55">
        <v>4895</v>
      </c>
      <c r="Q44" s="56">
        <v>7171</v>
      </c>
      <c r="R44" s="57">
        <v>0.68261051457258404</v>
      </c>
      <c r="S44" s="55">
        <v>4364</v>
      </c>
      <c r="T44" s="56">
        <v>6358</v>
      </c>
      <c r="U44" s="57">
        <v>0.68637936458005666</v>
      </c>
    </row>
    <row r="45" spans="1:57" s="5" customFormat="1" x14ac:dyDescent="0.2">
      <c r="A45" s="146" t="s">
        <v>11</v>
      </c>
      <c r="B45" s="147" t="s">
        <v>9</v>
      </c>
      <c r="C45" s="140" t="s">
        <v>72</v>
      </c>
      <c r="D45" s="92">
        <v>92</v>
      </c>
      <c r="E45" s="93">
        <v>155</v>
      </c>
      <c r="F45" s="112">
        <v>0.59354838709677415</v>
      </c>
      <c r="G45" s="92">
        <v>137</v>
      </c>
      <c r="H45" s="93">
        <v>201</v>
      </c>
      <c r="I45" s="94">
        <v>0.68159203980099503</v>
      </c>
      <c r="J45" s="92">
        <v>144</v>
      </c>
      <c r="K45" s="93">
        <v>210</v>
      </c>
      <c r="L45" s="94">
        <v>0.68571428571428572</v>
      </c>
      <c r="M45" s="92">
        <v>207</v>
      </c>
      <c r="N45" s="93">
        <v>302</v>
      </c>
      <c r="O45" s="94">
        <v>0.68543046357615889</v>
      </c>
      <c r="P45" s="92">
        <v>249</v>
      </c>
      <c r="Q45" s="93">
        <v>368</v>
      </c>
      <c r="R45" s="94">
        <v>0.67663043478260865</v>
      </c>
      <c r="S45" s="92">
        <v>219</v>
      </c>
      <c r="T45" s="93">
        <v>321</v>
      </c>
      <c r="U45" s="112">
        <v>0.68224299065420557</v>
      </c>
      <c r="V45" s="2"/>
      <c r="W45" s="2"/>
      <c r="X45" s="2"/>
      <c r="Y45" s="2"/>
      <c r="AG45" s="11"/>
      <c r="AS45" s="8"/>
      <c r="BE45" s="8"/>
    </row>
    <row r="46" spans="1:57" s="5" customFormat="1" x14ac:dyDescent="0.2">
      <c r="A46" s="154" t="s">
        <v>11</v>
      </c>
      <c r="B46" s="155" t="s">
        <v>9</v>
      </c>
      <c r="C46" s="143" t="s">
        <v>73</v>
      </c>
      <c r="D46" s="107">
        <v>222</v>
      </c>
      <c r="E46" s="107">
        <v>418</v>
      </c>
      <c r="F46" s="111">
        <v>0.53100000000000003</v>
      </c>
      <c r="G46" s="108">
        <v>242</v>
      </c>
      <c r="H46" s="107">
        <v>452</v>
      </c>
      <c r="I46" s="111">
        <v>0.53500000000000003</v>
      </c>
      <c r="J46" s="108">
        <v>230</v>
      </c>
      <c r="K46" s="107">
        <v>410</v>
      </c>
      <c r="L46" s="111">
        <v>0.56100000000000005</v>
      </c>
      <c r="M46" s="108">
        <v>221</v>
      </c>
      <c r="N46" s="107">
        <v>390</v>
      </c>
      <c r="O46" s="111">
        <v>0.56666666666666665</v>
      </c>
      <c r="P46" s="108">
        <v>179</v>
      </c>
      <c r="Q46" s="107">
        <v>334</v>
      </c>
      <c r="R46" s="111">
        <v>0.5359281437125748</v>
      </c>
      <c r="S46" s="108">
        <v>176</v>
      </c>
      <c r="T46" s="107">
        <v>357</v>
      </c>
      <c r="U46" s="111">
        <v>0.49299719887955185</v>
      </c>
    </row>
    <row r="47" spans="1:57" s="5" customFormat="1" ht="13.5" thickBot="1" x14ac:dyDescent="0.25">
      <c r="A47" s="146" t="s">
        <v>11</v>
      </c>
      <c r="B47" s="147" t="s">
        <v>9</v>
      </c>
      <c r="C47" s="140" t="s">
        <v>74</v>
      </c>
      <c r="D47" s="92">
        <v>301</v>
      </c>
      <c r="E47" s="93">
        <v>571</v>
      </c>
      <c r="F47" s="112">
        <v>0.5271453590192644</v>
      </c>
      <c r="G47" s="92">
        <v>337</v>
      </c>
      <c r="H47" s="93">
        <v>572</v>
      </c>
      <c r="I47" s="94">
        <v>0.58916083916083917</v>
      </c>
      <c r="J47" s="92">
        <v>332</v>
      </c>
      <c r="K47" s="93">
        <v>567</v>
      </c>
      <c r="L47" s="94">
        <v>0.58553791887125217</v>
      </c>
      <c r="M47" s="92">
        <v>363</v>
      </c>
      <c r="N47" s="93">
        <v>521</v>
      </c>
      <c r="O47" s="94">
        <v>0.69673704414587334</v>
      </c>
      <c r="P47" s="92">
        <v>535</v>
      </c>
      <c r="Q47" s="93">
        <v>786</v>
      </c>
      <c r="R47" s="94">
        <v>0.6806615776081425</v>
      </c>
      <c r="S47" s="92">
        <v>431</v>
      </c>
      <c r="T47" s="93">
        <v>717</v>
      </c>
      <c r="U47" s="112">
        <v>0.60111576011157597</v>
      </c>
      <c r="V47" s="2"/>
      <c r="W47" s="2"/>
      <c r="X47" s="2"/>
      <c r="Y47" s="2"/>
      <c r="AG47" s="11"/>
      <c r="AS47" s="8"/>
      <c r="BE47" s="8"/>
    </row>
    <row r="48" spans="1:57" s="5" customFormat="1" x14ac:dyDescent="0.2">
      <c r="A48" s="156" t="s">
        <v>46</v>
      </c>
      <c r="B48" s="160" t="s">
        <v>47</v>
      </c>
      <c r="C48" s="144" t="s">
        <v>32</v>
      </c>
      <c r="D48" s="50">
        <v>2818</v>
      </c>
      <c r="E48" s="51">
        <v>5168</v>
      </c>
      <c r="F48" s="52">
        <v>0.5452786377708978</v>
      </c>
      <c r="G48" s="50">
        <v>3309</v>
      </c>
      <c r="H48" s="51">
        <v>5494</v>
      </c>
      <c r="I48" s="52">
        <v>0.6022934109938114</v>
      </c>
      <c r="J48" s="50">
        <v>3453</v>
      </c>
      <c r="K48" s="51">
        <v>5700</v>
      </c>
      <c r="L48" s="52">
        <v>0.60578947368421054</v>
      </c>
      <c r="M48" s="50">
        <v>3300</v>
      </c>
      <c r="N48" s="51">
        <v>5406</v>
      </c>
      <c r="O48" s="52">
        <v>0.61043285238623757</v>
      </c>
      <c r="P48" s="50">
        <v>3634</v>
      </c>
      <c r="Q48" s="51">
        <v>5674</v>
      </c>
      <c r="R48" s="52">
        <v>0.64049999999999996</v>
      </c>
      <c r="S48" s="50">
        <v>2966</v>
      </c>
      <c r="T48" s="51">
        <v>4564</v>
      </c>
      <c r="U48" s="52">
        <v>0.64986853639999997</v>
      </c>
    </row>
    <row r="49" spans="1:57" s="5" customFormat="1" x14ac:dyDescent="0.2">
      <c r="A49" s="152" t="s">
        <v>46</v>
      </c>
      <c r="B49" s="153" t="s">
        <v>47</v>
      </c>
      <c r="C49" s="142" t="s">
        <v>33</v>
      </c>
      <c r="D49" s="12">
        <v>2577</v>
      </c>
      <c r="E49" s="7">
        <v>4806</v>
      </c>
      <c r="F49" s="13">
        <v>0.53620474406991259</v>
      </c>
      <c r="G49" s="12">
        <v>3001</v>
      </c>
      <c r="H49" s="7">
        <v>5069</v>
      </c>
      <c r="I49" s="13">
        <v>0.59202998619057012</v>
      </c>
      <c r="J49" s="55">
        <v>3207</v>
      </c>
      <c r="K49" s="56">
        <v>5308</v>
      </c>
      <c r="L49" s="57">
        <v>0.60418236623963828</v>
      </c>
      <c r="M49" s="55">
        <v>3023</v>
      </c>
      <c r="N49" s="56">
        <v>4980</v>
      </c>
      <c r="O49" s="57">
        <v>0.60710700662517569</v>
      </c>
      <c r="P49" s="55">
        <v>3330</v>
      </c>
      <c r="Q49" s="56">
        <v>5190</v>
      </c>
      <c r="R49" s="57">
        <v>0.64159999999999995</v>
      </c>
      <c r="S49" s="55">
        <v>2178</v>
      </c>
      <c r="T49" s="56">
        <v>3386</v>
      </c>
      <c r="U49" s="57">
        <v>0.64323685760000004</v>
      </c>
    </row>
    <row r="50" spans="1:57" s="5" customFormat="1" x14ac:dyDescent="0.2">
      <c r="A50" s="146" t="s">
        <v>46</v>
      </c>
      <c r="B50" s="147" t="s">
        <v>47</v>
      </c>
      <c r="C50" s="140" t="s">
        <v>72</v>
      </c>
      <c r="D50" s="12">
        <v>53</v>
      </c>
      <c r="E50" s="7">
        <v>87</v>
      </c>
      <c r="F50" s="13">
        <v>0.60919999999999996</v>
      </c>
      <c r="G50" s="12">
        <v>74</v>
      </c>
      <c r="H50" s="7">
        <v>110</v>
      </c>
      <c r="I50" s="90">
        <v>0.67269999999999996</v>
      </c>
      <c r="J50" s="12">
        <v>76</v>
      </c>
      <c r="K50" s="7">
        <v>113</v>
      </c>
      <c r="L50" s="90">
        <v>0.67259999999999998</v>
      </c>
      <c r="M50" s="12">
        <v>100</v>
      </c>
      <c r="N50" s="7">
        <v>153</v>
      </c>
      <c r="O50" s="90">
        <v>0.65359999999999996</v>
      </c>
      <c r="P50" s="12">
        <v>131</v>
      </c>
      <c r="Q50" s="7">
        <v>167</v>
      </c>
      <c r="R50" s="90">
        <v>0.78439999999999999</v>
      </c>
      <c r="S50" s="12">
        <v>120</v>
      </c>
      <c r="T50" s="7">
        <v>156</v>
      </c>
      <c r="U50" s="13">
        <v>0.7692307692</v>
      </c>
      <c r="V50" s="2"/>
      <c r="W50" s="2"/>
      <c r="X50" s="2"/>
      <c r="Y50" s="2"/>
      <c r="AG50" s="11"/>
      <c r="AS50" s="8"/>
      <c r="BE50" s="8"/>
    </row>
    <row r="51" spans="1:57" s="5" customFormat="1" x14ac:dyDescent="0.2">
      <c r="A51" s="154" t="s">
        <v>46</v>
      </c>
      <c r="B51" s="155" t="s">
        <v>47</v>
      </c>
      <c r="C51" s="143" t="s">
        <v>73</v>
      </c>
      <c r="D51" s="107">
        <v>241</v>
      </c>
      <c r="E51" s="107">
        <v>362</v>
      </c>
      <c r="F51" s="111">
        <v>0.66574585635359118</v>
      </c>
      <c r="G51" s="108">
        <v>308</v>
      </c>
      <c r="H51" s="107">
        <v>425</v>
      </c>
      <c r="I51" s="111">
        <v>0.7247058823529412</v>
      </c>
      <c r="J51" s="108">
        <v>246</v>
      </c>
      <c r="K51" s="107">
        <v>392</v>
      </c>
      <c r="L51" s="111">
        <v>0.62755102040816324</v>
      </c>
      <c r="M51" s="108">
        <v>277</v>
      </c>
      <c r="N51" s="107">
        <v>426</v>
      </c>
      <c r="O51" s="111">
        <v>0.65023474178403751</v>
      </c>
      <c r="P51" s="108">
        <v>304</v>
      </c>
      <c r="Q51" s="107">
        <v>484</v>
      </c>
      <c r="R51" s="111">
        <v>0.62809999999999999</v>
      </c>
      <c r="S51" s="108">
        <v>223</v>
      </c>
      <c r="T51" s="107">
        <v>335</v>
      </c>
      <c r="U51" s="111">
        <v>0.66567164180000005</v>
      </c>
    </row>
    <row r="52" spans="1:57" s="5" customFormat="1" ht="13.5" thickBot="1" x14ac:dyDescent="0.25">
      <c r="A52" s="146" t="s">
        <v>46</v>
      </c>
      <c r="B52" s="147" t="s">
        <v>47</v>
      </c>
      <c r="C52" s="140" t="s">
        <v>74</v>
      </c>
      <c r="D52" s="12">
        <v>745</v>
      </c>
      <c r="E52" s="7">
        <v>1093</v>
      </c>
      <c r="F52" s="13">
        <v>0.68159999999999998</v>
      </c>
      <c r="G52" s="12">
        <v>720</v>
      </c>
      <c r="H52" s="7">
        <v>978</v>
      </c>
      <c r="I52" s="90">
        <v>0.73619999999999997</v>
      </c>
      <c r="J52" s="12">
        <v>555</v>
      </c>
      <c r="K52" s="7">
        <v>794</v>
      </c>
      <c r="L52" s="90">
        <v>0.69899999999999995</v>
      </c>
      <c r="M52" s="12">
        <v>456</v>
      </c>
      <c r="N52" s="7">
        <v>677</v>
      </c>
      <c r="O52" s="90">
        <v>0.67359999999999998</v>
      </c>
      <c r="P52" s="12">
        <v>598</v>
      </c>
      <c r="Q52" s="7">
        <v>809</v>
      </c>
      <c r="R52" s="90">
        <v>0.73919999999999997</v>
      </c>
      <c r="S52" s="12">
        <v>445</v>
      </c>
      <c r="T52" s="7">
        <v>687</v>
      </c>
      <c r="U52" s="13">
        <v>0.6477438137</v>
      </c>
      <c r="V52" s="2"/>
      <c r="W52" s="2"/>
      <c r="X52" s="2"/>
      <c r="Y52" s="2"/>
      <c r="AG52" s="11"/>
      <c r="AS52" s="8"/>
      <c r="BE52" s="8"/>
    </row>
    <row r="53" spans="1:57" s="5" customFormat="1" x14ac:dyDescent="0.2">
      <c r="A53" s="156" t="s">
        <v>48</v>
      </c>
      <c r="B53" s="160" t="s">
        <v>18</v>
      </c>
      <c r="C53" s="144" t="s">
        <v>32</v>
      </c>
      <c r="D53" s="97">
        <v>1471</v>
      </c>
      <c r="E53" s="98">
        <v>5840</v>
      </c>
      <c r="F53" s="99">
        <v>0.252</v>
      </c>
      <c r="G53" s="97">
        <v>1536</v>
      </c>
      <c r="H53" s="98">
        <v>5958</v>
      </c>
      <c r="I53" s="99">
        <v>0.25800000000000001</v>
      </c>
      <c r="J53" s="50">
        <v>1544</v>
      </c>
      <c r="K53" s="51">
        <v>6074.75</v>
      </c>
      <c r="L53" s="52">
        <v>0.25416683814148699</v>
      </c>
      <c r="M53" s="50">
        <v>1227</v>
      </c>
      <c r="N53" s="51">
        <v>6680.75</v>
      </c>
      <c r="O53" s="164">
        <v>0.18366201400000001</v>
      </c>
      <c r="P53" s="50">
        <v>1376</v>
      </c>
      <c r="Q53" s="51">
        <v>6800.5</v>
      </c>
      <c r="R53" s="52">
        <v>0.20233806337769281</v>
      </c>
      <c r="S53" s="50">
        <v>1116</v>
      </c>
      <c r="T53" s="51">
        <v>6904.3333333333303</v>
      </c>
      <c r="U53" s="52">
        <v>0.16163761888668959</v>
      </c>
    </row>
    <row r="54" spans="1:57" s="5" customFormat="1" x14ac:dyDescent="0.2">
      <c r="A54" s="152" t="s">
        <v>48</v>
      </c>
      <c r="B54" s="153" t="s">
        <v>18</v>
      </c>
      <c r="C54" s="142" t="s">
        <v>33</v>
      </c>
      <c r="D54" s="92">
        <v>1337</v>
      </c>
      <c r="E54" s="93">
        <v>5343</v>
      </c>
      <c r="F54" s="112">
        <v>0.25023395096387796</v>
      </c>
      <c r="G54" s="100">
        <v>1383</v>
      </c>
      <c r="H54" s="101">
        <v>5461</v>
      </c>
      <c r="I54" s="102">
        <v>0.25325032045412926</v>
      </c>
      <c r="J54" s="12">
        <v>1394</v>
      </c>
      <c r="K54" s="7">
        <v>5566.25</v>
      </c>
      <c r="L54" s="13">
        <v>0.25043790702896923</v>
      </c>
      <c r="M54" s="12">
        <v>1097</v>
      </c>
      <c r="N54" s="7">
        <v>6093</v>
      </c>
      <c r="O54" s="13">
        <v>0.18</v>
      </c>
      <c r="P54" s="136">
        <v>1261</v>
      </c>
      <c r="Q54" s="7">
        <v>6182</v>
      </c>
      <c r="R54" s="13">
        <v>0.20397929472662568</v>
      </c>
      <c r="S54" s="12">
        <v>849</v>
      </c>
      <c r="T54" s="137">
        <v>5443.3333333333303</v>
      </c>
      <c r="U54" s="13">
        <v>0.15597060624617279</v>
      </c>
    </row>
    <row r="55" spans="1:57" s="5" customFormat="1" x14ac:dyDescent="0.2">
      <c r="A55" s="146" t="s">
        <v>48</v>
      </c>
      <c r="B55" s="147" t="s">
        <v>18</v>
      </c>
      <c r="C55" s="140" t="s">
        <v>72</v>
      </c>
      <c r="D55" s="92">
        <v>36</v>
      </c>
      <c r="E55" s="93">
        <v>174.25</v>
      </c>
      <c r="F55" s="112">
        <v>0.20659971305595409</v>
      </c>
      <c r="G55" s="92">
        <v>33</v>
      </c>
      <c r="H55" s="93">
        <v>180.25</v>
      </c>
      <c r="I55" s="94">
        <v>0.18307905686546463</v>
      </c>
      <c r="J55" s="92">
        <v>52</v>
      </c>
      <c r="K55" s="93">
        <v>192.25</v>
      </c>
      <c r="L55" s="94">
        <v>0.270481144343303</v>
      </c>
      <c r="M55" s="92">
        <v>40</v>
      </c>
      <c r="N55" s="93">
        <v>208.25</v>
      </c>
      <c r="O55" s="94">
        <v>0.19207683073229292</v>
      </c>
      <c r="P55" s="92">
        <v>33</v>
      </c>
      <c r="Q55" s="93">
        <v>212.5</v>
      </c>
      <c r="R55" s="94">
        <v>0.15529411764705883</v>
      </c>
      <c r="S55" s="92">
        <v>38</v>
      </c>
      <c r="T55" s="93">
        <v>222</v>
      </c>
      <c r="U55" s="112">
        <v>0.17117117117117117</v>
      </c>
      <c r="V55" s="2"/>
      <c r="W55" s="2"/>
      <c r="X55" s="2"/>
      <c r="Y55" s="2"/>
      <c r="AG55" s="11"/>
      <c r="AS55" s="8"/>
      <c r="BE55" s="8"/>
    </row>
    <row r="56" spans="1:57" s="5" customFormat="1" x14ac:dyDescent="0.2">
      <c r="A56" s="154" t="s">
        <v>48</v>
      </c>
      <c r="B56" s="155" t="s">
        <v>18</v>
      </c>
      <c r="C56" s="143" t="s">
        <v>73</v>
      </c>
      <c r="D56" s="122">
        <v>134</v>
      </c>
      <c r="E56" s="122">
        <v>497</v>
      </c>
      <c r="F56" s="123">
        <v>0.27</v>
      </c>
      <c r="G56" s="124">
        <v>153</v>
      </c>
      <c r="H56" s="122">
        <v>497</v>
      </c>
      <c r="I56" s="123">
        <v>0.308</v>
      </c>
      <c r="J56" s="108">
        <v>150</v>
      </c>
      <c r="K56" s="107">
        <v>508.5</v>
      </c>
      <c r="L56" s="111">
        <v>0.29498525073746301</v>
      </c>
      <c r="M56" s="108">
        <v>130</v>
      </c>
      <c r="N56" s="107">
        <v>588.29999999999995</v>
      </c>
      <c r="O56" s="111">
        <v>0.221</v>
      </c>
      <c r="P56" s="108">
        <v>115</v>
      </c>
      <c r="Q56" s="107">
        <v>618.5</v>
      </c>
      <c r="R56" s="111">
        <v>0.18593371059013744</v>
      </c>
      <c r="S56" s="108">
        <v>104</v>
      </c>
      <c r="T56" s="107">
        <v>615.33333333333303</v>
      </c>
      <c r="U56" s="111">
        <v>0.16901408450704233</v>
      </c>
    </row>
    <row r="57" spans="1:57" s="5" customFormat="1" ht="13.5" thickBot="1" x14ac:dyDescent="0.25">
      <c r="A57" s="146" t="s">
        <v>48</v>
      </c>
      <c r="B57" s="147" t="s">
        <v>18</v>
      </c>
      <c r="C57" s="140" t="s">
        <v>74</v>
      </c>
      <c r="D57" s="92">
        <v>144</v>
      </c>
      <c r="E57" s="93">
        <v>604.5</v>
      </c>
      <c r="F57" s="112">
        <v>0.23821339950372208</v>
      </c>
      <c r="G57" s="92">
        <v>157</v>
      </c>
      <c r="H57" s="93">
        <v>618</v>
      </c>
      <c r="I57" s="94">
        <v>0.25404530744336568</v>
      </c>
      <c r="J57" s="92">
        <v>135</v>
      </c>
      <c r="K57" s="93">
        <v>591.25</v>
      </c>
      <c r="L57" s="94">
        <v>0.22832980972515857</v>
      </c>
      <c r="M57" s="92">
        <v>111</v>
      </c>
      <c r="N57" s="93">
        <v>620</v>
      </c>
      <c r="O57" s="94">
        <v>0.17903225806451614</v>
      </c>
      <c r="P57" s="92">
        <v>134</v>
      </c>
      <c r="Q57" s="93">
        <v>619</v>
      </c>
      <c r="R57" s="94">
        <v>0.21647819063004847</v>
      </c>
      <c r="S57" s="92">
        <v>125</v>
      </c>
      <c r="T57" s="93">
        <v>623.66666666666697</v>
      </c>
      <c r="U57" s="112">
        <v>0.20042757883484758</v>
      </c>
      <c r="V57" s="2"/>
      <c r="W57" s="2"/>
      <c r="X57" s="2"/>
      <c r="Y57" s="2"/>
      <c r="AG57" s="11"/>
      <c r="AS57" s="8"/>
      <c r="BE57" s="8"/>
    </row>
    <row r="58" spans="1:57" s="5" customFormat="1" x14ac:dyDescent="0.2">
      <c r="A58" s="156" t="s">
        <v>13</v>
      </c>
      <c r="B58" s="160" t="s">
        <v>14</v>
      </c>
      <c r="C58" s="144" t="s">
        <v>32</v>
      </c>
      <c r="D58" s="50">
        <v>17378</v>
      </c>
      <c r="E58" s="51">
        <v>12</v>
      </c>
      <c r="F58" s="95">
        <v>1448</v>
      </c>
      <c r="G58" s="50">
        <v>17151</v>
      </c>
      <c r="H58" s="51">
        <v>12</v>
      </c>
      <c r="I58" s="95">
        <v>1429</v>
      </c>
      <c r="J58" s="50">
        <v>19079</v>
      </c>
      <c r="K58" s="51">
        <v>12</v>
      </c>
      <c r="L58" s="51">
        <v>1590</v>
      </c>
      <c r="M58" s="50">
        <v>19864</v>
      </c>
      <c r="N58" s="51">
        <v>12</v>
      </c>
      <c r="O58" s="51">
        <v>1655.3333333333333</v>
      </c>
      <c r="P58" s="50">
        <v>20685</v>
      </c>
      <c r="Q58" s="51">
        <v>12</v>
      </c>
      <c r="R58" s="95">
        <v>1723.75</v>
      </c>
      <c r="S58" s="50">
        <v>13894</v>
      </c>
      <c r="T58" s="51">
        <v>9</v>
      </c>
      <c r="U58" s="95">
        <v>1543.7777777777778</v>
      </c>
    </row>
    <row r="59" spans="1:57" s="5" customFormat="1" x14ac:dyDescent="0.2">
      <c r="A59" s="152" t="s">
        <v>13</v>
      </c>
      <c r="B59" s="153" t="s">
        <v>14</v>
      </c>
      <c r="C59" s="142" t="s">
        <v>33</v>
      </c>
      <c r="D59" s="136">
        <v>16234</v>
      </c>
      <c r="E59" s="7">
        <v>12</v>
      </c>
      <c r="F59" s="96">
        <v>1352.8333333333333</v>
      </c>
      <c r="G59" s="12">
        <v>15955</v>
      </c>
      <c r="H59" s="7">
        <v>12</v>
      </c>
      <c r="I59" s="96">
        <v>1329.5833333333333</v>
      </c>
      <c r="J59" s="136">
        <v>17909</v>
      </c>
      <c r="K59" s="7">
        <v>12</v>
      </c>
      <c r="L59" s="137">
        <v>1492.4166666666667</v>
      </c>
      <c r="M59" s="136">
        <v>18998</v>
      </c>
      <c r="N59" s="7">
        <v>12</v>
      </c>
      <c r="O59" s="137">
        <v>1583.1666666666667</v>
      </c>
      <c r="P59" s="12">
        <v>19639</v>
      </c>
      <c r="Q59" s="7">
        <v>12</v>
      </c>
      <c r="R59" s="96">
        <v>1636.5833333333333</v>
      </c>
      <c r="S59" s="12">
        <v>11201</v>
      </c>
      <c r="T59" s="7">
        <v>9</v>
      </c>
      <c r="U59" s="96">
        <v>1244.5555555555557</v>
      </c>
    </row>
    <row r="60" spans="1:57" s="5" customFormat="1" x14ac:dyDescent="0.2">
      <c r="A60" s="146" t="s">
        <v>13</v>
      </c>
      <c r="B60" s="147" t="s">
        <v>14</v>
      </c>
      <c r="C60" s="140" t="s">
        <v>72</v>
      </c>
      <c r="D60" s="55">
        <v>428</v>
      </c>
      <c r="E60" s="56">
        <v>12</v>
      </c>
      <c r="F60" s="96">
        <v>35.666666666666664</v>
      </c>
      <c r="G60" s="55">
        <v>615</v>
      </c>
      <c r="H60" s="56">
        <v>12</v>
      </c>
      <c r="I60" s="106">
        <v>51.25</v>
      </c>
      <c r="J60" s="55">
        <v>736</v>
      </c>
      <c r="K60" s="56">
        <v>12</v>
      </c>
      <c r="L60" s="137">
        <v>61.333333333333336</v>
      </c>
      <c r="M60" s="55">
        <v>866</v>
      </c>
      <c r="N60" s="56">
        <v>12</v>
      </c>
      <c r="O60" s="137">
        <v>72.166666666666671</v>
      </c>
      <c r="P60" s="55">
        <v>1007</v>
      </c>
      <c r="Q60" s="56">
        <v>12</v>
      </c>
      <c r="R60" s="106">
        <v>83.916666666666671</v>
      </c>
      <c r="S60" s="55">
        <v>681</v>
      </c>
      <c r="T60" s="56">
        <v>9</v>
      </c>
      <c r="U60" s="106">
        <v>75.666666666666671</v>
      </c>
      <c r="V60" s="2"/>
      <c r="W60" s="2"/>
      <c r="X60" s="2"/>
      <c r="Y60" s="2"/>
      <c r="AG60" s="11"/>
      <c r="AS60" s="8"/>
      <c r="BE60" s="8"/>
    </row>
    <row r="61" spans="1:57" s="5" customFormat="1" x14ac:dyDescent="0.2">
      <c r="A61" s="154" t="s">
        <v>13</v>
      </c>
      <c r="B61" s="155" t="s">
        <v>14</v>
      </c>
      <c r="C61" s="143" t="s">
        <v>73</v>
      </c>
      <c r="D61" s="107">
        <v>1144</v>
      </c>
      <c r="E61" s="107">
        <v>12</v>
      </c>
      <c r="F61" s="179">
        <v>95</v>
      </c>
      <c r="G61" s="108">
        <v>1196</v>
      </c>
      <c r="H61" s="107">
        <v>12</v>
      </c>
      <c r="I61" s="179">
        <v>100</v>
      </c>
      <c r="J61" s="107">
        <v>1170</v>
      </c>
      <c r="K61" s="107">
        <v>12</v>
      </c>
      <c r="L61" s="179">
        <v>98</v>
      </c>
      <c r="M61" s="107">
        <v>866</v>
      </c>
      <c r="N61" s="107">
        <v>12</v>
      </c>
      <c r="O61" s="179">
        <v>72.166666666666671</v>
      </c>
      <c r="P61" s="108">
        <v>1046</v>
      </c>
      <c r="Q61" s="107">
        <v>12</v>
      </c>
      <c r="R61" s="179">
        <v>87.166666666666671</v>
      </c>
      <c r="S61" s="108">
        <v>715</v>
      </c>
      <c r="T61" s="107">
        <v>9</v>
      </c>
      <c r="U61" s="179">
        <v>79.444444444444443</v>
      </c>
    </row>
    <row r="62" spans="1:57" s="5" customFormat="1" ht="13.5" thickBot="1" x14ac:dyDescent="0.25">
      <c r="A62" s="148" t="s">
        <v>13</v>
      </c>
      <c r="B62" s="149" t="s">
        <v>14</v>
      </c>
      <c r="C62" s="141" t="s">
        <v>74</v>
      </c>
      <c r="D62" s="47">
        <v>1887</v>
      </c>
      <c r="E62" s="48">
        <v>12</v>
      </c>
      <c r="F62" s="127">
        <v>157.25</v>
      </c>
      <c r="G62" s="47">
        <v>1562</v>
      </c>
      <c r="H62" s="48">
        <v>12</v>
      </c>
      <c r="I62" s="180">
        <v>130.16666666666666</v>
      </c>
      <c r="J62" s="47">
        <v>1910</v>
      </c>
      <c r="K62" s="48">
        <v>12</v>
      </c>
      <c r="L62" s="181">
        <v>159.16666666666666</v>
      </c>
      <c r="M62" s="47">
        <v>2380</v>
      </c>
      <c r="N62" s="48">
        <v>12</v>
      </c>
      <c r="O62" s="181">
        <v>198.33333333333334</v>
      </c>
      <c r="P62" s="47">
        <v>2049</v>
      </c>
      <c r="Q62" s="48">
        <v>12</v>
      </c>
      <c r="R62" s="180">
        <v>170.75</v>
      </c>
      <c r="S62" s="47">
        <v>1297</v>
      </c>
      <c r="T62" s="48">
        <v>9</v>
      </c>
      <c r="U62" s="180">
        <v>144.11111111111111</v>
      </c>
      <c r="V62" s="2"/>
      <c r="W62" s="2"/>
      <c r="X62" s="2"/>
      <c r="Y62" s="2"/>
      <c r="AG62" s="11"/>
      <c r="AS62" s="8"/>
      <c r="BE62" s="8"/>
    </row>
    <row r="63" spans="1:57" s="5" customFormat="1" x14ac:dyDescent="0.2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</row>
    <row r="64" spans="1:57" s="5" customFormat="1" x14ac:dyDescent="0.2">
      <c r="A64" s="11" t="s">
        <v>30</v>
      </c>
      <c r="B64"/>
      <c r="C64" s="16"/>
      <c r="D64"/>
      <c r="E64"/>
      <c r="F64"/>
      <c r="G64"/>
      <c r="H64"/>
      <c r="I64"/>
      <c r="J64"/>
      <c r="K64"/>
      <c r="L64"/>
      <c r="M64"/>
      <c r="N64"/>
      <c r="O64"/>
    </row>
    <row r="65" spans="1:20" x14ac:dyDescent="0.2">
      <c r="A65" s="8" t="s">
        <v>76</v>
      </c>
      <c r="S65" s="11"/>
      <c r="T65" s="11"/>
    </row>
    <row r="66" spans="1:20" x14ac:dyDescent="0.2">
      <c r="A66" s="11" t="s">
        <v>77</v>
      </c>
      <c r="S66" s="11"/>
      <c r="T66" s="11"/>
    </row>
    <row r="67" spans="1:20" x14ac:dyDescent="0.2">
      <c r="A67" s="8" t="s">
        <v>78</v>
      </c>
      <c r="S67" s="11"/>
      <c r="T67" s="11"/>
    </row>
    <row r="68" spans="1:20" x14ac:dyDescent="0.2">
      <c r="S68" s="11"/>
      <c r="T68" s="11"/>
    </row>
    <row r="69" spans="1:20" x14ac:dyDescent="0.2">
      <c r="S69" s="11"/>
      <c r="T69" s="11"/>
    </row>
  </sheetData>
  <printOptions horizontalCentered="1"/>
  <pageMargins left="0.25" right="0.25" top="0.75" bottom="0.75" header="0.3" footer="0.3"/>
  <pageSetup scale="58" fitToWidth="0" orientation="landscape" horizontalDpi="300" verticalDpi="300" r:id="rId1"/>
  <headerFooter alignWithMargins="0">
    <oddHeader>&amp;C&amp;8Texas Department of Family &amp; Protective Services</oddHeader>
    <oddFooter>&amp;L&amp;8Data Source:  IMPACT Data Warehouse&amp;C&amp;8&amp;P of &amp;N&amp;R&amp;8Data and Decision Support
FY14 - FY18 Data as of November 7th Following End of Each Fiscal Year
FY19 Data as of 6/9/2019
Log 92807 (dD)</oddFooter>
  </headerFooter>
  <colBreaks count="1" manualBreakCount="1">
    <brk id="4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zoomScaleNormal="100" workbookViewId="0">
      <pane xSplit="3" ySplit="2" topLeftCell="I11" activePane="bottomRight" state="frozen"/>
      <selection pane="topRight" activeCell="D1" sqref="D1"/>
      <selection pane="bottomLeft" activeCell="A3" sqref="A3"/>
      <selection pane="bottomRight" activeCell="E25" sqref="E25"/>
    </sheetView>
  </sheetViews>
  <sheetFormatPr defaultColWidth="10.7109375" defaultRowHeight="12.75" x14ac:dyDescent="0.2"/>
  <cols>
    <col min="1" max="1" width="2.28515625" style="3" bestFit="1" customWidth="1"/>
    <col min="2" max="2" width="65.85546875" style="3" customWidth="1"/>
    <col min="3" max="3" width="20.7109375" bestFit="1" customWidth="1"/>
    <col min="4" max="4" width="8.140625" bestFit="1" customWidth="1"/>
    <col min="5" max="5" width="8.42578125" bestFit="1" customWidth="1"/>
    <col min="6" max="6" width="7.42578125" bestFit="1" customWidth="1"/>
    <col min="7" max="7" width="8.140625" bestFit="1" customWidth="1"/>
    <col min="8" max="8" width="8.42578125" bestFit="1" customWidth="1"/>
    <col min="9" max="9" width="7.28515625" bestFit="1" customWidth="1"/>
    <col min="10" max="10" width="8.140625" bestFit="1" customWidth="1"/>
    <col min="11" max="11" width="8.42578125" bestFit="1" customWidth="1"/>
    <col min="12" max="12" width="7.42578125" bestFit="1" customWidth="1"/>
    <col min="13" max="13" width="8.140625" bestFit="1" customWidth="1"/>
    <col min="14" max="14" width="8.42578125" bestFit="1" customWidth="1"/>
    <col min="15" max="15" width="7.42578125" bestFit="1" customWidth="1"/>
    <col min="16" max="16" width="8.140625" style="5" bestFit="1" customWidth="1"/>
    <col min="17" max="17" width="8.42578125" style="5" bestFit="1" customWidth="1"/>
    <col min="18" max="18" width="7.42578125" style="5" bestFit="1" customWidth="1"/>
    <col min="19" max="19" width="8.5703125" style="5" bestFit="1" customWidth="1"/>
    <col min="20" max="20" width="8.28515625" style="5" customWidth="1"/>
    <col min="21" max="21" width="8.42578125" style="5" bestFit="1" customWidth="1"/>
    <col min="22" max="24" width="8.28515625" style="5" customWidth="1"/>
    <col min="25" max="25" width="7" customWidth="1"/>
  </cols>
  <sheetData>
    <row r="1" spans="1:25" ht="15.75" x14ac:dyDescent="0.25">
      <c r="A1" s="184" t="s">
        <v>61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  <c r="M1" s="185"/>
      <c r="N1" s="185"/>
      <c r="O1" s="185"/>
      <c r="P1" s="185"/>
      <c r="Q1" s="185"/>
      <c r="R1" s="185"/>
      <c r="S1" s="185"/>
      <c r="T1" s="185"/>
      <c r="U1" s="186"/>
      <c r="V1" s="219"/>
      <c r="W1" s="219"/>
      <c r="X1" s="219"/>
    </row>
    <row r="2" spans="1:25" ht="24" thickBot="1" x14ac:dyDescent="0.25">
      <c r="A2" s="65" t="s">
        <v>50</v>
      </c>
      <c r="B2" s="66" t="s">
        <v>16</v>
      </c>
      <c r="C2" s="66" t="s">
        <v>100</v>
      </c>
      <c r="D2" s="68" t="s">
        <v>20</v>
      </c>
      <c r="E2" s="67" t="s">
        <v>21</v>
      </c>
      <c r="F2" s="69" t="s">
        <v>22</v>
      </c>
      <c r="G2" s="68" t="s">
        <v>23</v>
      </c>
      <c r="H2" s="65" t="s">
        <v>24</v>
      </c>
      <c r="I2" s="69" t="s">
        <v>25</v>
      </c>
      <c r="J2" s="68" t="s">
        <v>26</v>
      </c>
      <c r="K2" s="65" t="s">
        <v>27</v>
      </c>
      <c r="L2" s="69" t="s">
        <v>28</v>
      </c>
      <c r="M2" s="68" t="s">
        <v>39</v>
      </c>
      <c r="N2" s="65" t="s">
        <v>40</v>
      </c>
      <c r="O2" s="69" t="s">
        <v>38</v>
      </c>
      <c r="P2" s="68" t="s">
        <v>52</v>
      </c>
      <c r="Q2" s="65" t="s">
        <v>53</v>
      </c>
      <c r="R2" s="69" t="s">
        <v>54</v>
      </c>
      <c r="S2" s="68" t="s">
        <v>58</v>
      </c>
      <c r="T2" s="65" t="s">
        <v>59</v>
      </c>
      <c r="U2" s="69" t="s">
        <v>60</v>
      </c>
      <c r="V2" s="220"/>
      <c r="W2" s="220"/>
      <c r="X2" s="220"/>
    </row>
    <row r="3" spans="1:25" x14ac:dyDescent="0.2">
      <c r="A3" s="71">
        <v>1</v>
      </c>
      <c r="B3" s="40" t="s">
        <v>71</v>
      </c>
      <c r="C3" s="59" t="s">
        <v>29</v>
      </c>
      <c r="D3" s="267">
        <v>29943</v>
      </c>
      <c r="E3" s="268">
        <v>30011</v>
      </c>
      <c r="F3" s="269">
        <v>0.99773416413981542</v>
      </c>
      <c r="G3" s="272">
        <v>29973</v>
      </c>
      <c r="H3" s="297">
        <v>30031</v>
      </c>
      <c r="I3" s="273">
        <v>0.99806866238220504</v>
      </c>
      <c r="J3" s="272">
        <v>30623</v>
      </c>
      <c r="K3" s="297">
        <v>30704</v>
      </c>
      <c r="L3" s="273">
        <v>0.99736190724335594</v>
      </c>
      <c r="M3" s="272">
        <v>31126</v>
      </c>
      <c r="N3" s="297">
        <v>31219</v>
      </c>
      <c r="O3" s="273">
        <v>0.99702104487651755</v>
      </c>
      <c r="P3" s="272">
        <v>32776</v>
      </c>
      <c r="Q3" s="297">
        <v>32837</v>
      </c>
      <c r="R3" s="273">
        <v>0.99814233943417485</v>
      </c>
      <c r="S3" s="272">
        <v>30142</v>
      </c>
      <c r="T3" s="297">
        <v>30226</v>
      </c>
      <c r="U3" s="273">
        <v>0.9972209356183418</v>
      </c>
      <c r="V3" s="223"/>
      <c r="W3" s="224"/>
      <c r="X3" s="223"/>
      <c r="Y3" s="253"/>
    </row>
    <row r="4" spans="1:25" x14ac:dyDescent="0.2">
      <c r="A4" s="33">
        <v>1</v>
      </c>
      <c r="B4" s="34" t="s">
        <v>71</v>
      </c>
      <c r="C4" s="28" t="s">
        <v>34</v>
      </c>
      <c r="D4" s="267">
        <v>23372</v>
      </c>
      <c r="E4" s="268">
        <v>23418</v>
      </c>
      <c r="F4" s="269">
        <v>0.99803569903493039</v>
      </c>
      <c r="G4" s="272">
        <v>23435</v>
      </c>
      <c r="H4" s="297">
        <v>23472</v>
      </c>
      <c r="I4" s="273">
        <v>0.99842365371506481</v>
      </c>
      <c r="J4" s="272">
        <v>23996</v>
      </c>
      <c r="K4" s="297">
        <v>24063</v>
      </c>
      <c r="L4" s="273">
        <v>0.99721564227236836</v>
      </c>
      <c r="M4" s="272">
        <v>23957</v>
      </c>
      <c r="N4" s="297">
        <v>24022</v>
      </c>
      <c r="O4" s="273">
        <v>0.99729414703188746</v>
      </c>
      <c r="P4" s="272">
        <v>25343</v>
      </c>
      <c r="Q4" s="297">
        <v>25390</v>
      </c>
      <c r="R4" s="273">
        <v>0.99814887751083103</v>
      </c>
      <c r="S4" s="272">
        <v>21697</v>
      </c>
      <c r="T4" s="297">
        <v>21753</v>
      </c>
      <c r="U4" s="273">
        <v>0.99742564244012322</v>
      </c>
      <c r="V4" s="223"/>
      <c r="W4" s="224"/>
      <c r="X4" s="223"/>
      <c r="Y4" s="253"/>
    </row>
    <row r="5" spans="1:25" s="5" customFormat="1" x14ac:dyDescent="0.2">
      <c r="A5" s="72">
        <v>1</v>
      </c>
      <c r="B5" s="73" t="s">
        <v>71</v>
      </c>
      <c r="C5" s="32" t="s">
        <v>65</v>
      </c>
      <c r="D5" s="270" t="s">
        <v>13</v>
      </c>
      <c r="E5" s="271" t="s">
        <v>13</v>
      </c>
      <c r="F5" s="269" t="s">
        <v>13</v>
      </c>
      <c r="G5" s="270" t="s">
        <v>13</v>
      </c>
      <c r="H5" s="271" t="s">
        <v>13</v>
      </c>
      <c r="I5" s="269" t="s">
        <v>13</v>
      </c>
      <c r="J5" s="270" t="s">
        <v>13</v>
      </c>
      <c r="K5" s="271" t="s">
        <v>13</v>
      </c>
      <c r="L5" s="269" t="s">
        <v>13</v>
      </c>
      <c r="M5" s="270" t="s">
        <v>13</v>
      </c>
      <c r="N5" s="271" t="s">
        <v>13</v>
      </c>
      <c r="O5" s="269" t="s">
        <v>13</v>
      </c>
      <c r="P5" s="270" t="s">
        <v>13</v>
      </c>
      <c r="Q5" s="271" t="s">
        <v>13</v>
      </c>
      <c r="R5" s="269" t="s">
        <v>13</v>
      </c>
      <c r="S5" s="270">
        <v>976</v>
      </c>
      <c r="T5" s="271">
        <v>979</v>
      </c>
      <c r="U5" s="269">
        <v>0.99693564862104189</v>
      </c>
      <c r="V5" s="223"/>
      <c r="W5" s="224"/>
      <c r="X5" s="223"/>
      <c r="Y5" s="253"/>
    </row>
    <row r="6" spans="1:25" s="5" customFormat="1" x14ac:dyDescent="0.2">
      <c r="A6" s="72">
        <v>1</v>
      </c>
      <c r="B6" s="73" t="s">
        <v>71</v>
      </c>
      <c r="C6" s="43" t="s">
        <v>66</v>
      </c>
      <c r="D6" s="267">
        <v>929</v>
      </c>
      <c r="E6" s="268">
        <v>934</v>
      </c>
      <c r="F6" s="269">
        <v>0.99464668094218411</v>
      </c>
      <c r="G6" s="272">
        <v>1041</v>
      </c>
      <c r="H6" s="297">
        <v>1050</v>
      </c>
      <c r="I6" s="273">
        <v>0.99142857142857144</v>
      </c>
      <c r="J6" s="272">
        <v>1119</v>
      </c>
      <c r="K6" s="297">
        <v>1120</v>
      </c>
      <c r="L6" s="273">
        <v>0.99910714285714286</v>
      </c>
      <c r="M6" s="272">
        <v>1239</v>
      </c>
      <c r="N6" s="297">
        <v>1246</v>
      </c>
      <c r="O6" s="273">
        <v>0.9943820224719101</v>
      </c>
      <c r="P6" s="272">
        <v>1344</v>
      </c>
      <c r="Q6" s="297">
        <v>1347</v>
      </c>
      <c r="R6" s="273">
        <v>0.99777282850779514</v>
      </c>
      <c r="S6" s="272">
        <v>925</v>
      </c>
      <c r="T6" s="297">
        <v>931</v>
      </c>
      <c r="U6" s="273">
        <v>0.99355531686358756</v>
      </c>
      <c r="V6" s="223"/>
      <c r="W6" s="224"/>
      <c r="X6" s="223"/>
      <c r="Y6" s="253"/>
    </row>
    <row r="7" spans="1:25" s="5" customFormat="1" x14ac:dyDescent="0.2">
      <c r="A7" s="72">
        <v>1</v>
      </c>
      <c r="B7" s="73" t="s">
        <v>71</v>
      </c>
      <c r="C7" s="43" t="s">
        <v>69</v>
      </c>
      <c r="D7" s="267" t="s">
        <v>13</v>
      </c>
      <c r="E7" s="268" t="s">
        <v>13</v>
      </c>
      <c r="F7" s="269" t="s">
        <v>13</v>
      </c>
      <c r="G7" s="272">
        <v>1496</v>
      </c>
      <c r="H7" s="297">
        <v>1499</v>
      </c>
      <c r="I7" s="273">
        <v>0.99799866577718477</v>
      </c>
      <c r="J7" s="272">
        <v>2446</v>
      </c>
      <c r="K7" s="297">
        <v>2449</v>
      </c>
      <c r="L7" s="273">
        <v>0.99877501020824822</v>
      </c>
      <c r="M7" s="272">
        <v>2468</v>
      </c>
      <c r="N7" s="297">
        <v>2476</v>
      </c>
      <c r="O7" s="273">
        <v>0.99676898222940225</v>
      </c>
      <c r="P7" s="272">
        <v>2346</v>
      </c>
      <c r="Q7" s="297">
        <v>2351</v>
      </c>
      <c r="R7" s="273">
        <v>0.99787324542747768</v>
      </c>
      <c r="S7" s="272">
        <v>1980</v>
      </c>
      <c r="T7" s="297">
        <v>1985</v>
      </c>
      <c r="U7" s="273">
        <v>0.9974811083123426</v>
      </c>
      <c r="V7" s="223"/>
      <c r="W7" s="224"/>
      <c r="X7" s="223"/>
      <c r="Y7" s="253"/>
    </row>
    <row r="8" spans="1:25" s="5" customFormat="1" x14ac:dyDescent="0.2">
      <c r="A8" s="72">
        <v>1</v>
      </c>
      <c r="B8" s="73" t="s">
        <v>71</v>
      </c>
      <c r="C8" s="43" t="s">
        <v>70</v>
      </c>
      <c r="D8" s="274">
        <v>2401</v>
      </c>
      <c r="E8" s="275">
        <v>2414</v>
      </c>
      <c r="F8" s="276">
        <v>0.99461474730737365</v>
      </c>
      <c r="G8" s="278">
        <v>1310</v>
      </c>
      <c r="H8" s="298">
        <v>1314</v>
      </c>
      <c r="I8" s="277">
        <v>0.9969558599695586</v>
      </c>
      <c r="J8" s="278">
        <v>101</v>
      </c>
      <c r="K8" s="298">
        <v>101</v>
      </c>
      <c r="L8" s="277">
        <v>1</v>
      </c>
      <c r="M8" s="278">
        <v>86</v>
      </c>
      <c r="N8" s="298">
        <v>86</v>
      </c>
      <c r="O8" s="277">
        <v>1</v>
      </c>
      <c r="P8" s="278">
        <v>60</v>
      </c>
      <c r="Q8" s="298">
        <v>60</v>
      </c>
      <c r="R8" s="277">
        <v>1</v>
      </c>
      <c r="S8" s="278">
        <v>57</v>
      </c>
      <c r="T8" s="298">
        <v>57</v>
      </c>
      <c r="U8" s="277">
        <v>1</v>
      </c>
      <c r="V8" s="223"/>
      <c r="W8" s="224"/>
      <c r="X8" s="223"/>
      <c r="Y8" s="253"/>
    </row>
    <row r="9" spans="1:25" x14ac:dyDescent="0.2">
      <c r="A9" s="72">
        <v>1</v>
      </c>
      <c r="B9" s="73" t="s">
        <v>71</v>
      </c>
      <c r="C9" s="43" t="s">
        <v>67</v>
      </c>
      <c r="D9" s="270" t="s">
        <v>13</v>
      </c>
      <c r="E9" s="271" t="s">
        <v>13</v>
      </c>
      <c r="F9" s="269" t="s">
        <v>13</v>
      </c>
      <c r="G9" s="270" t="s">
        <v>13</v>
      </c>
      <c r="H9" s="271" t="s">
        <v>13</v>
      </c>
      <c r="I9" s="269" t="s">
        <v>13</v>
      </c>
      <c r="J9" s="270" t="s">
        <v>13</v>
      </c>
      <c r="K9" s="271" t="s">
        <v>13</v>
      </c>
      <c r="L9" s="269" t="s">
        <v>13</v>
      </c>
      <c r="M9" s="270" t="s">
        <v>13</v>
      </c>
      <c r="N9" s="271" t="s">
        <v>13</v>
      </c>
      <c r="O9" s="269" t="s">
        <v>13</v>
      </c>
      <c r="P9" s="270" t="s">
        <v>13</v>
      </c>
      <c r="Q9" s="271" t="s">
        <v>13</v>
      </c>
      <c r="R9" s="269" t="s">
        <v>13</v>
      </c>
      <c r="S9" s="270">
        <v>1800</v>
      </c>
      <c r="T9" s="271">
        <v>1802</v>
      </c>
      <c r="U9" s="269">
        <v>0.99889012208657046</v>
      </c>
      <c r="V9" s="223"/>
      <c r="W9" s="224"/>
      <c r="X9" s="223"/>
      <c r="Y9" s="253"/>
    </row>
    <row r="10" spans="1:25" ht="13.5" thickBot="1" x14ac:dyDescent="0.25">
      <c r="A10" s="36">
        <v>1</v>
      </c>
      <c r="B10" s="37" t="s">
        <v>71</v>
      </c>
      <c r="C10" s="42" t="s">
        <v>68</v>
      </c>
      <c r="D10" s="279">
        <v>3263</v>
      </c>
      <c r="E10" s="280">
        <v>3267</v>
      </c>
      <c r="F10" s="281">
        <v>0.99877563513927148</v>
      </c>
      <c r="G10" s="299">
        <v>3082</v>
      </c>
      <c r="H10" s="300">
        <v>3087</v>
      </c>
      <c r="I10" s="301">
        <v>0.9983803045027535</v>
      </c>
      <c r="J10" s="299">
        <v>3013</v>
      </c>
      <c r="K10" s="300">
        <v>3023</v>
      </c>
      <c r="L10" s="301">
        <v>0.99669202778696664</v>
      </c>
      <c r="M10" s="299">
        <v>3423</v>
      </c>
      <c r="N10" s="300">
        <v>3436</v>
      </c>
      <c r="O10" s="301">
        <v>0.99621653084982542</v>
      </c>
      <c r="P10" s="299">
        <v>3716</v>
      </c>
      <c r="Q10" s="300">
        <v>3722</v>
      </c>
      <c r="R10" s="301">
        <v>0.99838796346050507</v>
      </c>
      <c r="S10" s="299">
        <v>2707</v>
      </c>
      <c r="T10" s="300">
        <v>2719</v>
      </c>
      <c r="U10" s="301">
        <v>0.99558661272526661</v>
      </c>
      <c r="V10" s="223"/>
      <c r="W10" s="224"/>
      <c r="X10" s="223"/>
      <c r="Y10" s="253"/>
    </row>
    <row r="11" spans="1:25" x14ac:dyDescent="0.2">
      <c r="A11" s="35">
        <v>2</v>
      </c>
      <c r="B11" s="74" t="s">
        <v>35</v>
      </c>
      <c r="C11" s="39" t="s">
        <v>29</v>
      </c>
      <c r="D11" s="169">
        <v>43520</v>
      </c>
      <c r="E11" s="170">
        <v>30011</v>
      </c>
      <c r="F11" s="173">
        <v>1.45013495051814</v>
      </c>
      <c r="G11" s="169">
        <v>43242</v>
      </c>
      <c r="H11" s="170">
        <v>30031</v>
      </c>
      <c r="I11" s="173">
        <v>1.43991209083947</v>
      </c>
      <c r="J11" s="169">
        <v>44156</v>
      </c>
      <c r="K11" s="170">
        <v>30704</v>
      </c>
      <c r="L11" s="173">
        <v>1.4381188118811901</v>
      </c>
      <c r="M11" s="169">
        <v>44652</v>
      </c>
      <c r="N11" s="170">
        <v>31219</v>
      </c>
      <c r="O11" s="173">
        <v>1.43028284057785</v>
      </c>
      <c r="P11" s="169">
        <v>46993</v>
      </c>
      <c r="Q11" s="170">
        <v>32837</v>
      </c>
      <c r="R11" s="173">
        <v>1.4310990650790301</v>
      </c>
      <c r="S11" s="169">
        <v>41308</v>
      </c>
      <c r="T11" s="170">
        <v>30226</v>
      </c>
      <c r="U11" s="173">
        <v>1.3666379937801891</v>
      </c>
      <c r="V11" s="223"/>
      <c r="W11" s="221"/>
      <c r="X11" s="221"/>
    </row>
    <row r="12" spans="1:25" x14ac:dyDescent="0.2">
      <c r="A12" s="33">
        <v>2</v>
      </c>
      <c r="B12" s="34" t="s">
        <v>35</v>
      </c>
      <c r="C12" s="38" t="s">
        <v>34</v>
      </c>
      <c r="D12" s="171">
        <v>33778</v>
      </c>
      <c r="E12" s="87">
        <v>23418</v>
      </c>
      <c r="F12" s="218">
        <v>1.4423947390895899</v>
      </c>
      <c r="G12" s="171">
        <v>33531</v>
      </c>
      <c r="H12" s="87">
        <v>23472</v>
      </c>
      <c r="I12" s="218">
        <v>1.42855316973415</v>
      </c>
      <c r="J12" s="171">
        <v>34172</v>
      </c>
      <c r="K12" s="87">
        <v>24063</v>
      </c>
      <c r="L12" s="218">
        <v>1.4201055562481799</v>
      </c>
      <c r="M12" s="171">
        <v>34098</v>
      </c>
      <c r="N12" s="87">
        <v>24022</v>
      </c>
      <c r="O12" s="218">
        <v>1.41944883856465</v>
      </c>
      <c r="P12" s="171">
        <v>36166</v>
      </c>
      <c r="Q12" s="87">
        <v>25390</v>
      </c>
      <c r="R12" s="218">
        <v>1.4244190626230799</v>
      </c>
      <c r="S12" s="171">
        <v>30556</v>
      </c>
      <c r="T12" s="87">
        <v>21753</v>
      </c>
      <c r="U12" s="218">
        <v>1.4046798142784904</v>
      </c>
      <c r="V12" s="221"/>
      <c r="W12" s="221"/>
      <c r="X12" s="221"/>
    </row>
    <row r="13" spans="1:25" s="5" customFormat="1" x14ac:dyDescent="0.2">
      <c r="A13" s="35">
        <v>2</v>
      </c>
      <c r="B13" s="74" t="s">
        <v>35</v>
      </c>
      <c r="C13" s="39" t="s">
        <v>65</v>
      </c>
      <c r="D13" s="172" t="s">
        <v>13</v>
      </c>
      <c r="E13" s="83" t="s">
        <v>13</v>
      </c>
      <c r="F13" s="103" t="s">
        <v>13</v>
      </c>
      <c r="G13" s="172" t="s">
        <v>13</v>
      </c>
      <c r="H13" s="83" t="s">
        <v>13</v>
      </c>
      <c r="I13" s="103" t="s">
        <v>13</v>
      </c>
      <c r="J13" s="172" t="s">
        <v>13</v>
      </c>
      <c r="K13" s="83" t="s">
        <v>13</v>
      </c>
      <c r="L13" s="103" t="s">
        <v>13</v>
      </c>
      <c r="M13" s="172" t="s">
        <v>13</v>
      </c>
      <c r="N13" s="83" t="s">
        <v>13</v>
      </c>
      <c r="O13" s="103" t="s">
        <v>13</v>
      </c>
      <c r="P13" s="172" t="s">
        <v>13</v>
      </c>
      <c r="Q13" s="83" t="s">
        <v>13</v>
      </c>
      <c r="R13" s="103" t="s">
        <v>13</v>
      </c>
      <c r="S13" s="172">
        <v>1170</v>
      </c>
      <c r="T13" s="83">
        <v>979</v>
      </c>
      <c r="U13" s="103">
        <v>1.19509703779367</v>
      </c>
      <c r="V13" s="221"/>
      <c r="W13" s="221"/>
      <c r="X13" s="221"/>
    </row>
    <row r="14" spans="1:25" s="5" customFormat="1" x14ac:dyDescent="0.2">
      <c r="A14" s="165">
        <v>2</v>
      </c>
      <c r="B14" s="34" t="s">
        <v>35</v>
      </c>
      <c r="C14" s="167" t="s">
        <v>66</v>
      </c>
      <c r="D14" s="172">
        <v>1367</v>
      </c>
      <c r="E14" s="83">
        <v>934</v>
      </c>
      <c r="F14" s="103">
        <v>1.46359743040685</v>
      </c>
      <c r="G14" s="172">
        <v>1508</v>
      </c>
      <c r="H14" s="83">
        <v>1050</v>
      </c>
      <c r="I14" s="103">
        <v>1.43619047619048</v>
      </c>
      <c r="J14" s="172">
        <v>1631</v>
      </c>
      <c r="K14" s="83">
        <v>1120</v>
      </c>
      <c r="L14" s="103">
        <v>1.45625</v>
      </c>
      <c r="M14" s="172">
        <v>1710</v>
      </c>
      <c r="N14" s="83">
        <v>1246</v>
      </c>
      <c r="O14" s="103">
        <v>1.37239165329053</v>
      </c>
      <c r="P14" s="172">
        <v>1902</v>
      </c>
      <c r="Q14" s="83">
        <v>1347</v>
      </c>
      <c r="R14" s="103">
        <v>1.41202672605791</v>
      </c>
      <c r="S14" s="172">
        <v>1119</v>
      </c>
      <c r="T14" s="83">
        <v>931</v>
      </c>
      <c r="U14" s="103">
        <v>1.20193340494092</v>
      </c>
      <c r="V14" s="221"/>
      <c r="W14" s="221"/>
      <c r="X14" s="221"/>
    </row>
    <row r="15" spans="1:25" s="5" customFormat="1" x14ac:dyDescent="0.2">
      <c r="A15" s="33">
        <v>2</v>
      </c>
      <c r="B15" s="34" t="s">
        <v>35</v>
      </c>
      <c r="C15" s="168" t="s">
        <v>69</v>
      </c>
      <c r="D15" s="172" t="s">
        <v>13</v>
      </c>
      <c r="E15" s="83" t="s">
        <v>13</v>
      </c>
      <c r="F15" s="103" t="s">
        <v>13</v>
      </c>
      <c r="G15" s="172">
        <v>2166</v>
      </c>
      <c r="H15" s="83">
        <v>1499</v>
      </c>
      <c r="I15" s="103">
        <v>1.44496330887258</v>
      </c>
      <c r="J15" s="172">
        <v>3696</v>
      </c>
      <c r="K15" s="83">
        <v>2449</v>
      </c>
      <c r="L15" s="103">
        <v>1.5091874234381399</v>
      </c>
      <c r="M15" s="172">
        <v>3654</v>
      </c>
      <c r="N15" s="83">
        <v>2476</v>
      </c>
      <c r="O15" s="103">
        <v>1.47576736672052</v>
      </c>
      <c r="P15" s="172">
        <v>3442</v>
      </c>
      <c r="Q15" s="83">
        <v>2351</v>
      </c>
      <c r="R15" s="103">
        <v>1.46405784772437</v>
      </c>
      <c r="S15" s="172">
        <v>2773</v>
      </c>
      <c r="T15" s="83">
        <v>1985</v>
      </c>
      <c r="U15" s="103">
        <v>1.3969773299748101</v>
      </c>
      <c r="V15" s="221"/>
      <c r="W15" s="221"/>
      <c r="X15" s="221"/>
    </row>
    <row r="16" spans="1:25" s="5" customFormat="1" x14ac:dyDescent="0.2">
      <c r="A16" s="72">
        <v>2</v>
      </c>
      <c r="B16" s="73" t="s">
        <v>35</v>
      </c>
      <c r="C16" s="43" t="s">
        <v>70</v>
      </c>
      <c r="D16" s="172">
        <v>3448</v>
      </c>
      <c r="E16" s="83">
        <v>2414</v>
      </c>
      <c r="F16" s="103">
        <v>1.4283347141673599</v>
      </c>
      <c r="G16" s="172">
        <v>1351</v>
      </c>
      <c r="H16" s="83">
        <v>1314</v>
      </c>
      <c r="I16" s="103">
        <v>1.02815829528158</v>
      </c>
      <c r="J16" s="172">
        <v>104</v>
      </c>
      <c r="K16" s="83">
        <v>101</v>
      </c>
      <c r="L16" s="103">
        <v>1.02970297029703</v>
      </c>
      <c r="M16" s="172">
        <v>90</v>
      </c>
      <c r="N16" s="83">
        <v>86</v>
      </c>
      <c r="O16" s="103">
        <v>1.0465116279069799</v>
      </c>
      <c r="P16" s="172">
        <v>60</v>
      </c>
      <c r="Q16" s="83">
        <v>60</v>
      </c>
      <c r="R16" s="103">
        <v>1</v>
      </c>
      <c r="S16" s="172">
        <v>58</v>
      </c>
      <c r="T16" s="83">
        <v>57</v>
      </c>
      <c r="U16" s="103">
        <v>1.01754385964912</v>
      </c>
      <c r="V16" s="221"/>
      <c r="W16" s="221"/>
      <c r="X16" s="221"/>
    </row>
    <row r="17" spans="1:24" s="5" customFormat="1" x14ac:dyDescent="0.2">
      <c r="A17" s="33">
        <v>2</v>
      </c>
      <c r="B17" s="34" t="s">
        <v>35</v>
      </c>
      <c r="C17" s="38" t="s">
        <v>67</v>
      </c>
      <c r="D17" s="172" t="s">
        <v>13</v>
      </c>
      <c r="E17" s="83" t="s">
        <v>13</v>
      </c>
      <c r="F17" s="103" t="s">
        <v>13</v>
      </c>
      <c r="G17" s="172" t="s">
        <v>13</v>
      </c>
      <c r="H17" s="83" t="s">
        <v>13</v>
      </c>
      <c r="I17" s="103" t="s">
        <v>13</v>
      </c>
      <c r="J17" s="172" t="s">
        <v>13</v>
      </c>
      <c r="K17" s="83" t="s">
        <v>13</v>
      </c>
      <c r="L17" s="103" t="s">
        <v>13</v>
      </c>
      <c r="M17" s="172" t="s">
        <v>13</v>
      </c>
      <c r="N17" s="83" t="s">
        <v>13</v>
      </c>
      <c r="O17" s="103" t="s">
        <v>13</v>
      </c>
      <c r="P17" s="172" t="s">
        <v>13</v>
      </c>
      <c r="Q17" s="83" t="s">
        <v>13</v>
      </c>
      <c r="R17" s="103" t="s">
        <v>13</v>
      </c>
      <c r="S17" s="172">
        <v>2059</v>
      </c>
      <c r="T17" s="83">
        <v>1802</v>
      </c>
      <c r="U17" s="103">
        <v>1.14261931187569</v>
      </c>
      <c r="V17" s="221"/>
      <c r="W17" s="221"/>
      <c r="X17" s="221"/>
    </row>
    <row r="18" spans="1:24" ht="13.5" thickBot="1" x14ac:dyDescent="0.25">
      <c r="A18" s="72">
        <v>2</v>
      </c>
      <c r="B18" s="73" t="s">
        <v>35</v>
      </c>
      <c r="C18" s="43" t="s">
        <v>68</v>
      </c>
      <c r="D18" s="172">
        <v>4927</v>
      </c>
      <c r="E18" s="83">
        <v>3267</v>
      </c>
      <c r="F18" s="84">
        <v>1.50811141720233</v>
      </c>
      <c r="G18" s="172">
        <v>4686</v>
      </c>
      <c r="H18" s="83">
        <v>3087</v>
      </c>
      <c r="I18" s="84">
        <v>1.5179786200194401</v>
      </c>
      <c r="J18" s="172">
        <v>4553</v>
      </c>
      <c r="K18" s="83">
        <v>3023</v>
      </c>
      <c r="L18" s="104">
        <v>1.50611974859411</v>
      </c>
      <c r="M18" s="172">
        <v>5100</v>
      </c>
      <c r="N18" s="83">
        <v>3436</v>
      </c>
      <c r="O18" s="104">
        <v>1.4842840512223501</v>
      </c>
      <c r="P18" s="172">
        <v>5423</v>
      </c>
      <c r="Q18" s="83">
        <v>3722</v>
      </c>
      <c r="R18" s="104">
        <v>1.4570123589468</v>
      </c>
      <c r="S18" s="172">
        <v>3573</v>
      </c>
      <c r="T18" s="83">
        <v>2719</v>
      </c>
      <c r="U18" s="104">
        <v>1.3140860610518601</v>
      </c>
      <c r="V18" s="221"/>
      <c r="W18" s="221"/>
      <c r="X18" s="221"/>
    </row>
    <row r="19" spans="1:24" s="5" customFormat="1" x14ac:dyDescent="0.2">
      <c r="A19" s="71">
        <v>3</v>
      </c>
      <c r="B19" s="40" t="s">
        <v>36</v>
      </c>
      <c r="C19" s="59" t="s">
        <v>29</v>
      </c>
      <c r="D19" s="175">
        <v>4214618</v>
      </c>
      <c r="E19" s="176">
        <v>5902516</v>
      </c>
      <c r="F19" s="178">
        <v>0.71403753924597579</v>
      </c>
      <c r="G19" s="169">
        <v>4129255</v>
      </c>
      <c r="H19" s="170">
        <v>5798151</v>
      </c>
      <c r="I19" s="174">
        <v>0.71216755134524778</v>
      </c>
      <c r="J19" s="169">
        <v>4184776</v>
      </c>
      <c r="K19" s="170">
        <v>5696266</v>
      </c>
      <c r="L19" s="174">
        <v>0.73465248989425702</v>
      </c>
      <c r="M19" s="169">
        <v>4452926</v>
      </c>
      <c r="N19" s="170">
        <v>5788355</v>
      </c>
      <c r="O19" s="174">
        <v>0.76929041152451771</v>
      </c>
      <c r="P19" s="169">
        <v>4706691</v>
      </c>
      <c r="Q19" s="170">
        <v>6021465</v>
      </c>
      <c r="R19" s="174">
        <v>0.7816521394710424</v>
      </c>
      <c r="S19" s="169">
        <v>3566299</v>
      </c>
      <c r="T19" s="170">
        <v>4499233</v>
      </c>
      <c r="U19" s="174">
        <v>0.79300000000000004</v>
      </c>
      <c r="V19" s="222"/>
      <c r="W19" s="222"/>
      <c r="X19" s="222"/>
    </row>
    <row r="20" spans="1:24" s="5" customFormat="1" x14ac:dyDescent="0.2">
      <c r="A20" s="33">
        <v>3</v>
      </c>
      <c r="B20" s="34" t="s">
        <v>36</v>
      </c>
      <c r="C20" s="38" t="s">
        <v>34</v>
      </c>
      <c r="D20" s="190">
        <v>3287943</v>
      </c>
      <c r="E20" s="87">
        <v>4575844</v>
      </c>
      <c r="F20" s="191">
        <v>0.71854350803917266</v>
      </c>
      <c r="G20" s="171">
        <v>2962019</v>
      </c>
      <c r="H20" s="87">
        <v>4131346</v>
      </c>
      <c r="I20" s="191">
        <v>0.71696222006096799</v>
      </c>
      <c r="J20" s="171">
        <v>2951925</v>
      </c>
      <c r="K20" s="87">
        <v>3966422</v>
      </c>
      <c r="L20" s="191">
        <v>0.74422867763440204</v>
      </c>
      <c r="M20" s="171">
        <v>3094249</v>
      </c>
      <c r="N20" s="87">
        <v>3955912</v>
      </c>
      <c r="O20" s="191">
        <v>0.78218347627550866</v>
      </c>
      <c r="P20" s="171">
        <v>3312906</v>
      </c>
      <c r="Q20" s="87">
        <v>4183929</v>
      </c>
      <c r="R20" s="191">
        <v>0.79181697394960571</v>
      </c>
      <c r="S20" s="171">
        <v>2764311</v>
      </c>
      <c r="T20" s="87">
        <v>3448979</v>
      </c>
      <c r="U20" s="191">
        <v>0.80148675883500597</v>
      </c>
      <c r="V20" s="222"/>
      <c r="W20" s="222"/>
      <c r="X20" s="222"/>
    </row>
    <row r="21" spans="1:24" s="5" customFormat="1" x14ac:dyDescent="0.2">
      <c r="A21" s="33">
        <v>3</v>
      </c>
      <c r="B21" s="73" t="s">
        <v>36</v>
      </c>
      <c r="C21" s="43" t="s">
        <v>65</v>
      </c>
      <c r="D21" s="177" t="s">
        <v>13</v>
      </c>
      <c r="E21" s="83" t="s">
        <v>13</v>
      </c>
      <c r="F21" s="88" t="s">
        <v>13</v>
      </c>
      <c r="G21" s="172" t="s">
        <v>13</v>
      </c>
      <c r="H21" s="83" t="s">
        <v>13</v>
      </c>
      <c r="I21" s="88" t="s">
        <v>13</v>
      </c>
      <c r="J21" s="172" t="s">
        <v>13</v>
      </c>
      <c r="K21" s="83" t="s">
        <v>13</v>
      </c>
      <c r="L21" s="88" t="s">
        <v>13</v>
      </c>
      <c r="M21" s="172" t="s">
        <v>13</v>
      </c>
      <c r="N21" s="83" t="s">
        <v>13</v>
      </c>
      <c r="O21" s="88" t="s">
        <v>13</v>
      </c>
      <c r="P21" s="172" t="s">
        <v>13</v>
      </c>
      <c r="Q21" s="83" t="s">
        <v>13</v>
      </c>
      <c r="R21" s="88" t="s">
        <v>13</v>
      </c>
      <c r="S21" s="172">
        <v>87440</v>
      </c>
      <c r="T21" s="83">
        <v>101613</v>
      </c>
      <c r="U21" s="88">
        <v>0.86051981537795363</v>
      </c>
      <c r="V21" s="222"/>
      <c r="W21" s="222"/>
      <c r="X21" s="222"/>
    </row>
    <row r="22" spans="1:24" s="5" customFormat="1" x14ac:dyDescent="0.2">
      <c r="A22" s="33">
        <v>3</v>
      </c>
      <c r="B22" s="73" t="s">
        <v>36</v>
      </c>
      <c r="C22" s="43" t="s">
        <v>66</v>
      </c>
      <c r="D22" s="177">
        <v>132060</v>
      </c>
      <c r="E22" s="83">
        <v>192272</v>
      </c>
      <c r="F22" s="88">
        <v>0.68683947740700679</v>
      </c>
      <c r="G22" s="172">
        <v>134821</v>
      </c>
      <c r="H22" s="83">
        <v>197445</v>
      </c>
      <c r="I22" s="88">
        <v>0.68282812935247794</v>
      </c>
      <c r="J22" s="172">
        <v>164604</v>
      </c>
      <c r="K22" s="83">
        <v>215614</v>
      </c>
      <c r="L22" s="88">
        <v>0.76341981503983969</v>
      </c>
      <c r="M22" s="172">
        <v>188161</v>
      </c>
      <c r="N22" s="83">
        <v>237842</v>
      </c>
      <c r="O22" s="88">
        <v>0.79111763271415481</v>
      </c>
      <c r="P22" s="172">
        <v>189762</v>
      </c>
      <c r="Q22" s="83">
        <v>246887</v>
      </c>
      <c r="R22" s="88">
        <v>0.76861884181832174</v>
      </c>
      <c r="S22" s="172">
        <v>68949</v>
      </c>
      <c r="T22" s="83">
        <v>99458</v>
      </c>
      <c r="U22" s="88">
        <v>0.69324740091294823</v>
      </c>
      <c r="V22" s="222"/>
      <c r="W22" s="223"/>
      <c r="X22" s="222"/>
    </row>
    <row r="23" spans="1:24" s="5" customFormat="1" x14ac:dyDescent="0.2">
      <c r="A23" s="33">
        <v>3</v>
      </c>
      <c r="B23" s="73" t="s">
        <v>36</v>
      </c>
      <c r="C23" s="43" t="s">
        <v>69</v>
      </c>
      <c r="D23" s="177" t="s">
        <v>13</v>
      </c>
      <c r="E23" s="83" t="s">
        <v>13</v>
      </c>
      <c r="F23" s="88" t="s">
        <v>13</v>
      </c>
      <c r="G23" s="172">
        <v>271105</v>
      </c>
      <c r="H23" s="83">
        <v>371388</v>
      </c>
      <c r="I23" s="88">
        <v>0.72997781296110809</v>
      </c>
      <c r="J23" s="172">
        <v>354120</v>
      </c>
      <c r="K23" s="83">
        <v>478656</v>
      </c>
      <c r="L23" s="88">
        <v>0.73982150020056159</v>
      </c>
      <c r="M23" s="172">
        <v>375568</v>
      </c>
      <c r="N23" s="83">
        <v>488632</v>
      </c>
      <c r="O23" s="88">
        <v>0.76861114294602073</v>
      </c>
      <c r="P23" s="172">
        <v>354541</v>
      </c>
      <c r="Q23" s="83">
        <v>453490</v>
      </c>
      <c r="R23" s="88">
        <v>0.78180555249288852</v>
      </c>
      <c r="S23" s="172">
        <v>270376</v>
      </c>
      <c r="T23" s="83">
        <v>335796</v>
      </c>
      <c r="U23" s="88">
        <v>0.80517933507248451</v>
      </c>
      <c r="V23" s="222"/>
      <c r="W23" s="222"/>
      <c r="X23" s="222"/>
    </row>
    <row r="24" spans="1:24" s="5" customFormat="1" x14ac:dyDescent="0.2">
      <c r="A24" s="33">
        <v>3</v>
      </c>
      <c r="B24" s="73" t="s">
        <v>36</v>
      </c>
      <c r="C24" s="43" t="s">
        <v>70</v>
      </c>
      <c r="D24" s="177">
        <v>360317</v>
      </c>
      <c r="E24" s="83">
        <v>475843</v>
      </c>
      <c r="F24" s="88">
        <v>0.75721824215129785</v>
      </c>
      <c r="G24" s="172">
        <v>93586</v>
      </c>
      <c r="H24" s="83">
        <v>120961</v>
      </c>
      <c r="I24" s="88">
        <f>G24/H24</f>
        <v>0.77368738684369343</v>
      </c>
      <c r="J24" s="172">
        <v>10520</v>
      </c>
      <c r="K24" s="83">
        <v>16365</v>
      </c>
      <c r="L24" s="88">
        <f>J24/K24</f>
        <v>0.64283531927894899</v>
      </c>
      <c r="M24" s="172">
        <v>6703</v>
      </c>
      <c r="N24" s="83">
        <v>10446</v>
      </c>
      <c r="O24" s="88">
        <f>M24/N24</f>
        <v>0.6416810262301359</v>
      </c>
      <c r="P24" s="172">
        <v>8730</v>
      </c>
      <c r="Q24" s="83">
        <v>10430</v>
      </c>
      <c r="R24" s="88">
        <f>P24/Q24</f>
        <v>0.83700862895493766</v>
      </c>
      <c r="S24" s="172">
        <v>6665</v>
      </c>
      <c r="T24" s="83">
        <v>7159</v>
      </c>
      <c r="U24" s="88">
        <v>0.93099594915490991</v>
      </c>
      <c r="V24" s="222"/>
      <c r="W24" s="222"/>
      <c r="X24" s="222"/>
    </row>
    <row r="25" spans="1:24" s="5" customFormat="1" x14ac:dyDescent="0.2">
      <c r="A25" s="33">
        <v>3</v>
      </c>
      <c r="B25" s="73" t="s">
        <v>36</v>
      </c>
      <c r="C25" s="43" t="s">
        <v>67</v>
      </c>
      <c r="D25" s="177" t="s">
        <v>13</v>
      </c>
      <c r="E25" s="83" t="s">
        <v>13</v>
      </c>
      <c r="F25" s="88" t="s">
        <v>13</v>
      </c>
      <c r="G25" s="172" t="s">
        <v>13</v>
      </c>
      <c r="H25" s="83" t="s">
        <v>13</v>
      </c>
      <c r="I25" s="88" t="s">
        <v>13</v>
      </c>
      <c r="J25" s="172" t="s">
        <v>13</v>
      </c>
      <c r="K25" s="83" t="s">
        <v>13</v>
      </c>
      <c r="L25" s="88" t="s">
        <v>13</v>
      </c>
      <c r="M25" s="172" t="s">
        <v>13</v>
      </c>
      <c r="N25" s="83" t="s">
        <v>13</v>
      </c>
      <c r="O25" s="88" t="s">
        <v>13</v>
      </c>
      <c r="P25" s="172" t="s">
        <v>13</v>
      </c>
      <c r="Q25" s="83" t="s">
        <v>13</v>
      </c>
      <c r="R25" s="88" t="s">
        <v>13</v>
      </c>
      <c r="S25" s="172">
        <v>79598</v>
      </c>
      <c r="T25" s="83">
        <v>107044</v>
      </c>
      <c r="U25" s="88">
        <v>0.74360076230335193</v>
      </c>
      <c r="V25" s="222"/>
      <c r="W25" s="222"/>
      <c r="X25" s="222"/>
    </row>
    <row r="26" spans="1:24" s="5" customFormat="1" ht="13.5" thickBot="1" x14ac:dyDescent="0.25">
      <c r="A26" s="36">
        <v>3</v>
      </c>
      <c r="B26" s="73" t="s">
        <v>36</v>
      </c>
      <c r="C26" s="42" t="s">
        <v>68</v>
      </c>
      <c r="D26" s="177">
        <v>434298</v>
      </c>
      <c r="E26" s="227">
        <v>658557</v>
      </c>
      <c r="F26" s="88">
        <v>0.65946911201308311</v>
      </c>
      <c r="G26" s="172">
        <v>396619</v>
      </c>
      <c r="H26" s="83">
        <v>605623</v>
      </c>
      <c r="I26" s="88">
        <v>0.65489421636892919</v>
      </c>
      <c r="J26" s="172">
        <v>349487</v>
      </c>
      <c r="K26" s="83">
        <v>540553</v>
      </c>
      <c r="L26" s="88">
        <v>0.64653604734410874</v>
      </c>
      <c r="M26" s="172">
        <v>412677</v>
      </c>
      <c r="N26" s="83">
        <v>606891</v>
      </c>
      <c r="O26" s="88">
        <v>0.67998536804796905</v>
      </c>
      <c r="P26" s="172">
        <v>486211</v>
      </c>
      <c r="Q26" s="83">
        <v>673239</v>
      </c>
      <c r="R26" s="88">
        <v>0.72219672360038556</v>
      </c>
      <c r="S26" s="172">
        <v>288960</v>
      </c>
      <c r="T26" s="83">
        <v>399184</v>
      </c>
      <c r="U26" s="88">
        <v>0.72387670848531005</v>
      </c>
      <c r="V26" s="222"/>
      <c r="W26" s="222"/>
      <c r="X26" s="222"/>
    </row>
    <row r="27" spans="1:24" s="5" customFormat="1" x14ac:dyDescent="0.2">
      <c r="A27" s="282">
        <v>4</v>
      </c>
      <c r="B27" s="40" t="s">
        <v>103</v>
      </c>
      <c r="C27" s="41" t="s">
        <v>29</v>
      </c>
      <c r="D27" s="234">
        <v>9679</v>
      </c>
      <c r="E27" s="232">
        <v>14686</v>
      </c>
      <c r="F27" s="233">
        <v>0.65905999999999998</v>
      </c>
      <c r="G27" s="234">
        <v>9235</v>
      </c>
      <c r="H27" s="232">
        <v>14257</v>
      </c>
      <c r="I27" s="233">
        <v>0.64775000000000005</v>
      </c>
      <c r="J27" s="234">
        <v>9116</v>
      </c>
      <c r="K27" s="232">
        <v>14150</v>
      </c>
      <c r="L27" s="235">
        <v>0.64424000000000003</v>
      </c>
      <c r="M27" s="236">
        <v>9474</v>
      </c>
      <c r="N27" s="237">
        <v>14827</v>
      </c>
      <c r="O27" s="238">
        <v>0.63897000000000004</v>
      </c>
      <c r="P27" s="236">
        <v>9524</v>
      </c>
      <c r="Q27" s="237">
        <v>14981</v>
      </c>
      <c r="R27" s="238">
        <v>0.63573999999999997</v>
      </c>
      <c r="S27" s="175" t="s">
        <v>13</v>
      </c>
      <c r="T27" s="170" t="s">
        <v>13</v>
      </c>
      <c r="U27" s="174" t="s">
        <v>13</v>
      </c>
      <c r="V27" s="222"/>
      <c r="W27" s="222"/>
      <c r="X27" s="222"/>
    </row>
    <row r="28" spans="1:24" s="5" customFormat="1" x14ac:dyDescent="0.2">
      <c r="A28" s="282">
        <v>4</v>
      </c>
      <c r="B28" s="34" t="s">
        <v>103</v>
      </c>
      <c r="C28" s="38" t="s">
        <v>34</v>
      </c>
      <c r="D28" s="190">
        <v>7316</v>
      </c>
      <c r="E28" s="231">
        <v>11380</v>
      </c>
      <c r="F28" s="191">
        <v>0.64288224956063267</v>
      </c>
      <c r="G28" s="225">
        <v>7028</v>
      </c>
      <c r="H28" s="87">
        <v>11099</v>
      </c>
      <c r="I28" s="191">
        <v>0.63321019911703758</v>
      </c>
      <c r="J28" s="171">
        <v>6838</v>
      </c>
      <c r="K28" s="87">
        <v>10869</v>
      </c>
      <c r="L28" s="191">
        <v>0.629128714693164</v>
      </c>
      <c r="M28" s="171">
        <v>7033</v>
      </c>
      <c r="N28" s="87">
        <v>11319</v>
      </c>
      <c r="O28" s="191">
        <v>0.62134464175280502</v>
      </c>
      <c r="P28" s="171">
        <v>7041</v>
      </c>
      <c r="Q28" s="87">
        <v>11403</v>
      </c>
      <c r="R28" s="191">
        <v>0.61746908708234671</v>
      </c>
      <c r="S28" s="190" t="s">
        <v>13</v>
      </c>
      <c r="T28" s="87" t="s">
        <v>13</v>
      </c>
      <c r="U28" s="191" t="s">
        <v>13</v>
      </c>
      <c r="V28" s="222"/>
      <c r="W28" s="222"/>
      <c r="X28" s="222"/>
    </row>
    <row r="29" spans="1:24" s="5" customFormat="1" x14ac:dyDescent="0.2">
      <c r="A29" s="282">
        <v>4</v>
      </c>
      <c r="B29" s="34" t="s">
        <v>103</v>
      </c>
      <c r="C29" s="43" t="s">
        <v>65</v>
      </c>
      <c r="D29" s="190" t="s">
        <v>13</v>
      </c>
      <c r="E29" s="87" t="s">
        <v>13</v>
      </c>
      <c r="F29" s="191" t="s">
        <v>13</v>
      </c>
      <c r="G29" s="177" t="s">
        <v>13</v>
      </c>
      <c r="H29" s="87" t="s">
        <v>13</v>
      </c>
      <c r="I29" s="191" t="s">
        <v>13</v>
      </c>
      <c r="J29" s="190" t="s">
        <v>13</v>
      </c>
      <c r="K29" s="87" t="s">
        <v>13</v>
      </c>
      <c r="L29" s="191" t="s">
        <v>13</v>
      </c>
      <c r="M29" s="190" t="s">
        <v>13</v>
      </c>
      <c r="N29" s="87" t="s">
        <v>13</v>
      </c>
      <c r="O29" s="191" t="s">
        <v>13</v>
      </c>
      <c r="P29" s="190" t="s">
        <v>13</v>
      </c>
      <c r="Q29" s="87" t="s">
        <v>13</v>
      </c>
      <c r="R29" s="191" t="s">
        <v>13</v>
      </c>
      <c r="S29" s="190" t="s">
        <v>13</v>
      </c>
      <c r="T29" s="87" t="s">
        <v>13</v>
      </c>
      <c r="U29" s="191" t="s">
        <v>13</v>
      </c>
      <c r="V29" s="222"/>
      <c r="W29" s="222"/>
      <c r="X29" s="222"/>
    </row>
    <row r="30" spans="1:24" s="5" customFormat="1" x14ac:dyDescent="0.2">
      <c r="A30" s="282">
        <v>4</v>
      </c>
      <c r="B30" s="34" t="s">
        <v>103</v>
      </c>
      <c r="C30" s="43" t="s">
        <v>66</v>
      </c>
      <c r="D30" s="242">
        <v>184</v>
      </c>
      <c r="E30" s="240">
        <v>464</v>
      </c>
      <c r="F30" s="246">
        <v>0.39655000000000001</v>
      </c>
      <c r="G30" s="239">
        <v>199</v>
      </c>
      <c r="H30" s="240">
        <v>510</v>
      </c>
      <c r="I30" s="246">
        <v>0.39019999999999999</v>
      </c>
      <c r="J30" s="242">
        <v>247</v>
      </c>
      <c r="K30" s="240">
        <v>585</v>
      </c>
      <c r="L30" s="241">
        <v>0.42221999999999998</v>
      </c>
      <c r="M30" s="251">
        <v>272</v>
      </c>
      <c r="N30" s="240">
        <v>560</v>
      </c>
      <c r="O30" s="241">
        <v>0.48570999999999998</v>
      </c>
      <c r="P30" s="251">
        <v>290</v>
      </c>
      <c r="Q30" s="240">
        <v>644</v>
      </c>
      <c r="R30" s="241">
        <v>0.45030999999999999</v>
      </c>
      <c r="S30" s="190" t="s">
        <v>13</v>
      </c>
      <c r="T30" s="87" t="s">
        <v>13</v>
      </c>
      <c r="U30" s="191" t="s">
        <v>13</v>
      </c>
      <c r="V30" s="222"/>
      <c r="W30" s="222"/>
      <c r="X30" s="222"/>
    </row>
    <row r="31" spans="1:24" s="5" customFormat="1" x14ac:dyDescent="0.2">
      <c r="A31" s="282">
        <v>4</v>
      </c>
      <c r="B31" s="34" t="s">
        <v>103</v>
      </c>
      <c r="C31" s="43" t="s">
        <v>69</v>
      </c>
      <c r="D31" s="190" t="s">
        <v>13</v>
      </c>
      <c r="E31" s="87" t="s">
        <v>13</v>
      </c>
      <c r="F31" s="191" t="s">
        <v>13</v>
      </c>
      <c r="G31" s="242">
        <v>903</v>
      </c>
      <c r="H31" s="240">
        <v>1201</v>
      </c>
      <c r="I31" s="241">
        <v>0.75187000000000004</v>
      </c>
      <c r="J31" s="242">
        <v>930</v>
      </c>
      <c r="K31" s="240">
        <v>1245</v>
      </c>
      <c r="L31" s="241">
        <v>0.74699000000000004</v>
      </c>
      <c r="M31" s="242">
        <v>902</v>
      </c>
      <c r="N31" s="243">
        <v>1226</v>
      </c>
      <c r="O31" s="244">
        <v>0.73573</v>
      </c>
      <c r="P31" s="242">
        <v>869</v>
      </c>
      <c r="Q31" s="243">
        <v>1169</v>
      </c>
      <c r="R31" s="244">
        <v>0.74336999999999998</v>
      </c>
      <c r="S31" s="190" t="s">
        <v>13</v>
      </c>
      <c r="T31" s="87" t="s">
        <v>13</v>
      </c>
      <c r="U31" s="191" t="s">
        <v>13</v>
      </c>
      <c r="V31" s="222"/>
      <c r="W31" s="222"/>
      <c r="X31" s="222"/>
    </row>
    <row r="32" spans="1:24" s="5" customFormat="1" x14ac:dyDescent="0.2">
      <c r="A32" s="282">
        <v>4</v>
      </c>
      <c r="B32" s="34" t="s">
        <v>103</v>
      </c>
      <c r="C32" s="43" t="s">
        <v>70</v>
      </c>
      <c r="D32" s="242">
        <v>918</v>
      </c>
      <c r="E32" s="240">
        <v>1236</v>
      </c>
      <c r="F32" s="246">
        <v>0.74272000000000005</v>
      </c>
      <c r="G32" s="225">
        <v>28</v>
      </c>
      <c r="H32" s="87">
        <v>64</v>
      </c>
      <c r="I32" s="191">
        <v>0.4375</v>
      </c>
      <c r="J32" s="171">
        <v>9</v>
      </c>
      <c r="K32" s="87">
        <v>35</v>
      </c>
      <c r="L32" s="191">
        <v>0.25714285714285712</v>
      </c>
      <c r="M32" s="171">
        <v>5</v>
      </c>
      <c r="N32" s="87">
        <v>21</v>
      </c>
      <c r="O32" s="191">
        <v>0.23809523809523808</v>
      </c>
      <c r="P32" s="171">
        <v>3</v>
      </c>
      <c r="Q32" s="87">
        <v>23</v>
      </c>
      <c r="R32" s="191">
        <v>0.13043478260869565</v>
      </c>
      <c r="S32" s="190" t="s">
        <v>13</v>
      </c>
      <c r="T32" s="87" t="s">
        <v>13</v>
      </c>
      <c r="U32" s="191" t="s">
        <v>13</v>
      </c>
      <c r="V32" s="222"/>
      <c r="W32" s="222"/>
      <c r="X32" s="222"/>
    </row>
    <row r="33" spans="1:24" s="5" customFormat="1" x14ac:dyDescent="0.2">
      <c r="A33" s="282">
        <v>4</v>
      </c>
      <c r="B33" s="34" t="s">
        <v>103</v>
      </c>
      <c r="C33" s="43" t="s">
        <v>67</v>
      </c>
      <c r="D33" s="190" t="s">
        <v>13</v>
      </c>
      <c r="E33" s="87" t="s">
        <v>13</v>
      </c>
      <c r="F33" s="191" t="s">
        <v>13</v>
      </c>
      <c r="G33" s="177" t="s">
        <v>13</v>
      </c>
      <c r="H33" s="87" t="s">
        <v>13</v>
      </c>
      <c r="I33" s="191" t="s">
        <v>13</v>
      </c>
      <c r="J33" s="190" t="s">
        <v>13</v>
      </c>
      <c r="K33" s="87" t="s">
        <v>13</v>
      </c>
      <c r="L33" s="191" t="s">
        <v>13</v>
      </c>
      <c r="M33" s="190" t="s">
        <v>13</v>
      </c>
      <c r="N33" s="87" t="s">
        <v>13</v>
      </c>
      <c r="O33" s="191" t="s">
        <v>13</v>
      </c>
      <c r="P33" s="190" t="s">
        <v>13</v>
      </c>
      <c r="Q33" s="87" t="s">
        <v>13</v>
      </c>
      <c r="R33" s="191" t="s">
        <v>13</v>
      </c>
      <c r="S33" s="190" t="s">
        <v>13</v>
      </c>
      <c r="T33" s="87" t="s">
        <v>13</v>
      </c>
      <c r="U33" s="191" t="s">
        <v>13</v>
      </c>
      <c r="V33" s="222"/>
      <c r="W33" s="222"/>
      <c r="X33" s="222"/>
    </row>
    <row r="34" spans="1:24" s="5" customFormat="1" ht="13.5" thickBot="1" x14ac:dyDescent="0.25">
      <c r="A34" s="283">
        <v>4</v>
      </c>
      <c r="B34" s="37" t="s">
        <v>103</v>
      </c>
      <c r="C34" s="42" t="s">
        <v>68</v>
      </c>
      <c r="D34" s="247">
        <v>365</v>
      </c>
      <c r="E34" s="248">
        <v>721</v>
      </c>
      <c r="F34" s="249">
        <v>0.50624000000000002</v>
      </c>
      <c r="G34" s="245">
        <v>323</v>
      </c>
      <c r="H34" s="248">
        <v>707</v>
      </c>
      <c r="I34" s="249">
        <v>0.45685999999999999</v>
      </c>
      <c r="J34" s="247">
        <v>331</v>
      </c>
      <c r="K34" s="248">
        <v>709</v>
      </c>
      <c r="L34" s="250">
        <v>0.46684999999999999</v>
      </c>
      <c r="M34" s="252">
        <v>352</v>
      </c>
      <c r="N34" s="248">
        <v>716</v>
      </c>
      <c r="O34" s="250">
        <v>0.49162</v>
      </c>
      <c r="P34" s="252">
        <v>333</v>
      </c>
      <c r="Q34" s="248">
        <v>684</v>
      </c>
      <c r="R34" s="250">
        <v>0.48683999999999999</v>
      </c>
      <c r="S34" s="195" t="s">
        <v>13</v>
      </c>
      <c r="T34" s="197" t="s">
        <v>13</v>
      </c>
      <c r="U34" s="89" t="s">
        <v>13</v>
      </c>
      <c r="V34" s="222"/>
      <c r="W34" s="222"/>
      <c r="X34" s="222"/>
    </row>
    <row r="35" spans="1:24" x14ac:dyDescent="0.2">
      <c r="A35" s="35">
        <v>5</v>
      </c>
      <c r="B35" s="74" t="s">
        <v>15</v>
      </c>
      <c r="C35" s="30" t="s">
        <v>29</v>
      </c>
      <c r="D35" s="228">
        <v>2392</v>
      </c>
      <c r="E35" s="229">
        <v>3701</v>
      </c>
      <c r="F35" s="230">
        <v>0.64631180761956231</v>
      </c>
      <c r="G35" s="192">
        <v>2269</v>
      </c>
      <c r="H35" s="193">
        <v>3553</v>
      </c>
      <c r="I35" s="194">
        <v>0.6386152547143259</v>
      </c>
      <c r="J35" s="192">
        <v>2152</v>
      </c>
      <c r="K35" s="193">
        <v>3484</v>
      </c>
      <c r="L35" s="194">
        <v>0.61768082663605051</v>
      </c>
      <c r="M35" s="192">
        <v>2268</v>
      </c>
      <c r="N35" s="193">
        <v>3672</v>
      </c>
      <c r="O35" s="194">
        <v>0.61764705882352944</v>
      </c>
      <c r="P35" s="192">
        <v>2331</v>
      </c>
      <c r="Q35" s="193">
        <v>3702</v>
      </c>
      <c r="R35" s="194">
        <v>0.62965964343598058</v>
      </c>
      <c r="S35" s="192">
        <v>2281</v>
      </c>
      <c r="T35" s="193">
        <v>3605</v>
      </c>
      <c r="U35" s="194">
        <v>0.63273231622746184</v>
      </c>
      <c r="V35" s="222"/>
      <c r="W35" s="222"/>
      <c r="X35" s="222"/>
    </row>
    <row r="36" spans="1:24" x14ac:dyDescent="0.2">
      <c r="A36" s="72">
        <v>5</v>
      </c>
      <c r="B36" s="73" t="s">
        <v>15</v>
      </c>
      <c r="C36" s="32" t="s">
        <v>34</v>
      </c>
      <c r="D36" s="190">
        <v>1857</v>
      </c>
      <c r="E36" s="87">
        <v>2874</v>
      </c>
      <c r="F36" s="191">
        <v>0.64613778705636749</v>
      </c>
      <c r="G36" s="171">
        <v>1780</v>
      </c>
      <c r="H36" s="87">
        <v>2777</v>
      </c>
      <c r="I36" s="191">
        <v>0.64097947425279078</v>
      </c>
      <c r="J36" s="171">
        <v>1668</v>
      </c>
      <c r="K36" s="87">
        <v>2707</v>
      </c>
      <c r="L36" s="191">
        <v>0.61618027336534908</v>
      </c>
      <c r="M36" s="171">
        <v>1733</v>
      </c>
      <c r="N36" s="87">
        <v>2836</v>
      </c>
      <c r="O36" s="191">
        <v>0.61107193229901269</v>
      </c>
      <c r="P36" s="171">
        <v>1768</v>
      </c>
      <c r="Q36" s="87">
        <v>2852</v>
      </c>
      <c r="R36" s="191">
        <v>0.61991584852734927</v>
      </c>
      <c r="S36" s="171">
        <v>1724</v>
      </c>
      <c r="T36" s="87">
        <v>2776</v>
      </c>
      <c r="U36" s="191">
        <v>0.62103746397694526</v>
      </c>
      <c r="V36" s="222"/>
      <c r="W36" s="222"/>
      <c r="X36" s="222"/>
    </row>
    <row r="37" spans="1:24" s="5" customFormat="1" x14ac:dyDescent="0.2">
      <c r="A37" s="72">
        <v>5</v>
      </c>
      <c r="B37" s="73" t="s">
        <v>15</v>
      </c>
      <c r="C37" s="43" t="s">
        <v>65</v>
      </c>
      <c r="D37" s="177" t="s">
        <v>13</v>
      </c>
      <c r="E37" s="83" t="s">
        <v>13</v>
      </c>
      <c r="F37" s="88" t="s">
        <v>13</v>
      </c>
      <c r="G37" s="172" t="s">
        <v>13</v>
      </c>
      <c r="H37" s="83" t="s">
        <v>13</v>
      </c>
      <c r="I37" s="88" t="s">
        <v>13</v>
      </c>
      <c r="J37" s="172" t="s">
        <v>13</v>
      </c>
      <c r="K37" s="83" t="s">
        <v>13</v>
      </c>
      <c r="L37" s="88" t="s">
        <v>13</v>
      </c>
      <c r="M37" s="172" t="s">
        <v>13</v>
      </c>
      <c r="N37" s="83" t="s">
        <v>13</v>
      </c>
      <c r="O37" s="88" t="s">
        <v>13</v>
      </c>
      <c r="P37" s="172" t="s">
        <v>13</v>
      </c>
      <c r="Q37" s="83" t="s">
        <v>13</v>
      </c>
      <c r="R37" s="88" t="s">
        <v>13</v>
      </c>
      <c r="S37" s="172">
        <v>103</v>
      </c>
      <c r="T37" s="83">
        <v>170</v>
      </c>
      <c r="U37" s="88">
        <v>0.60588235294117643</v>
      </c>
      <c r="V37" s="222"/>
      <c r="W37" s="222"/>
      <c r="X37" s="222"/>
    </row>
    <row r="38" spans="1:24" s="5" customFormat="1" x14ac:dyDescent="0.2">
      <c r="A38" s="33">
        <v>5</v>
      </c>
      <c r="B38" s="34" t="s">
        <v>15</v>
      </c>
      <c r="C38" s="28" t="s">
        <v>66</v>
      </c>
      <c r="D38" s="177">
        <v>85</v>
      </c>
      <c r="E38" s="83">
        <v>125</v>
      </c>
      <c r="F38" s="88">
        <v>0.68</v>
      </c>
      <c r="G38" s="172">
        <v>91</v>
      </c>
      <c r="H38" s="83">
        <v>127</v>
      </c>
      <c r="I38" s="88">
        <v>0.71653543307086609</v>
      </c>
      <c r="J38" s="172">
        <v>86</v>
      </c>
      <c r="K38" s="83">
        <v>141</v>
      </c>
      <c r="L38" s="88">
        <v>0.60992907801418439</v>
      </c>
      <c r="M38" s="172">
        <v>95</v>
      </c>
      <c r="N38" s="83">
        <v>149</v>
      </c>
      <c r="O38" s="88">
        <v>0.63758389261744963</v>
      </c>
      <c r="P38" s="172">
        <v>115</v>
      </c>
      <c r="Q38" s="83">
        <v>163</v>
      </c>
      <c r="R38" s="88">
        <v>0.70552147239263807</v>
      </c>
      <c r="S38" s="172">
        <v>6</v>
      </c>
      <c r="T38" s="83">
        <v>7</v>
      </c>
      <c r="U38" s="88">
        <v>0.8571428571428571</v>
      </c>
      <c r="V38" s="222"/>
      <c r="W38" s="222"/>
      <c r="X38" s="222"/>
    </row>
    <row r="39" spans="1:24" s="5" customFormat="1" x14ac:dyDescent="0.2">
      <c r="A39" s="72">
        <v>5</v>
      </c>
      <c r="B39" s="73" t="s">
        <v>15</v>
      </c>
      <c r="C39" s="43" t="s">
        <v>69</v>
      </c>
      <c r="D39" s="177">
        <v>24</v>
      </c>
      <c r="E39" s="83">
        <v>26</v>
      </c>
      <c r="F39" s="88">
        <v>0.92307692307692313</v>
      </c>
      <c r="G39" s="172">
        <v>178</v>
      </c>
      <c r="H39" s="83">
        <v>306</v>
      </c>
      <c r="I39" s="88">
        <v>0.5816993464052288</v>
      </c>
      <c r="J39" s="172">
        <v>183</v>
      </c>
      <c r="K39" s="83">
        <v>300</v>
      </c>
      <c r="L39" s="88">
        <v>0.61</v>
      </c>
      <c r="M39" s="172">
        <v>191</v>
      </c>
      <c r="N39" s="83">
        <v>294</v>
      </c>
      <c r="O39" s="88">
        <v>0.64965986394557829</v>
      </c>
      <c r="P39" s="172">
        <v>181</v>
      </c>
      <c r="Q39" s="83">
        <v>278</v>
      </c>
      <c r="R39" s="88">
        <v>0.65107913669064743</v>
      </c>
      <c r="S39" s="172">
        <v>166</v>
      </c>
      <c r="T39" s="83">
        <v>258</v>
      </c>
      <c r="U39" s="88">
        <v>0.64341085271317833</v>
      </c>
      <c r="V39" s="222"/>
      <c r="W39" s="222"/>
      <c r="X39" s="222"/>
    </row>
    <row r="40" spans="1:24" s="5" customFormat="1" x14ac:dyDescent="0.2">
      <c r="A40" s="72">
        <v>5</v>
      </c>
      <c r="B40" s="73" t="s">
        <v>15</v>
      </c>
      <c r="C40" s="43" t="s">
        <v>70</v>
      </c>
      <c r="D40" s="177">
        <v>192</v>
      </c>
      <c r="E40" s="83">
        <v>296</v>
      </c>
      <c r="F40" s="88">
        <v>0.64864864864864868</v>
      </c>
      <c r="G40" s="172">
        <v>8</v>
      </c>
      <c r="H40" s="83">
        <v>9</v>
      </c>
      <c r="I40" s="88">
        <v>0.88888888888888884</v>
      </c>
      <c r="J40" s="172">
        <v>5</v>
      </c>
      <c r="K40" s="83">
        <v>5</v>
      </c>
      <c r="L40" s="88">
        <v>1</v>
      </c>
      <c r="M40" s="172">
        <v>2</v>
      </c>
      <c r="N40" s="83">
        <v>2</v>
      </c>
      <c r="O40" s="88">
        <v>1</v>
      </c>
      <c r="P40" s="172">
        <v>2</v>
      </c>
      <c r="Q40" s="83">
        <v>2</v>
      </c>
      <c r="R40" s="88">
        <v>1</v>
      </c>
      <c r="S40" s="172">
        <v>3</v>
      </c>
      <c r="T40" s="83">
        <v>3</v>
      </c>
      <c r="U40" s="88">
        <v>1</v>
      </c>
      <c r="V40" s="222"/>
      <c r="W40" s="222"/>
      <c r="X40" s="222"/>
    </row>
    <row r="41" spans="1:24" s="5" customFormat="1" x14ac:dyDescent="0.2">
      <c r="A41" s="33">
        <v>5</v>
      </c>
      <c r="B41" s="34" t="s">
        <v>15</v>
      </c>
      <c r="C41" s="28" t="s">
        <v>67</v>
      </c>
      <c r="D41" s="177" t="s">
        <v>13</v>
      </c>
      <c r="E41" s="83" t="s">
        <v>13</v>
      </c>
      <c r="F41" s="88" t="s">
        <v>13</v>
      </c>
      <c r="G41" s="172" t="s">
        <v>13</v>
      </c>
      <c r="H41" s="83" t="s">
        <v>13</v>
      </c>
      <c r="I41" s="88" t="s">
        <v>13</v>
      </c>
      <c r="J41" s="172" t="s">
        <v>13</v>
      </c>
      <c r="K41" s="83" t="s">
        <v>13</v>
      </c>
      <c r="L41" s="88" t="s">
        <v>13</v>
      </c>
      <c r="M41" s="172" t="s">
        <v>13</v>
      </c>
      <c r="N41" s="83" t="s">
        <v>13</v>
      </c>
      <c r="O41" s="88" t="s">
        <v>13</v>
      </c>
      <c r="P41" s="172" t="s">
        <v>13</v>
      </c>
      <c r="Q41" s="83" t="s">
        <v>13</v>
      </c>
      <c r="R41" s="88" t="s">
        <v>13</v>
      </c>
      <c r="S41" s="172">
        <v>232</v>
      </c>
      <c r="T41" s="83">
        <v>338</v>
      </c>
      <c r="U41" s="88">
        <v>0.68639053254437865</v>
      </c>
      <c r="V41" s="222"/>
      <c r="W41" s="222"/>
      <c r="X41" s="222"/>
    </row>
    <row r="42" spans="1:24" ht="13.5" thickBot="1" x14ac:dyDescent="0.25">
      <c r="A42" s="36">
        <v>5</v>
      </c>
      <c r="B42" s="37" t="s">
        <v>15</v>
      </c>
      <c r="C42" s="31" t="s">
        <v>68</v>
      </c>
      <c r="D42" s="177">
        <v>234</v>
      </c>
      <c r="E42" s="82">
        <v>380</v>
      </c>
      <c r="F42" s="88">
        <v>0.61578947368421055</v>
      </c>
      <c r="G42" s="172">
        <v>212</v>
      </c>
      <c r="H42" s="83">
        <v>334</v>
      </c>
      <c r="I42" s="88">
        <v>0.6347305389221557</v>
      </c>
      <c r="J42" s="172">
        <v>210</v>
      </c>
      <c r="K42" s="83">
        <v>331</v>
      </c>
      <c r="L42" s="88">
        <v>0.6344410876132931</v>
      </c>
      <c r="M42" s="172">
        <v>247</v>
      </c>
      <c r="N42" s="83">
        <v>391</v>
      </c>
      <c r="O42" s="89">
        <v>0.63171355498721227</v>
      </c>
      <c r="P42" s="172">
        <v>265</v>
      </c>
      <c r="Q42" s="83">
        <v>407</v>
      </c>
      <c r="R42" s="89">
        <v>0.65110565110565111</v>
      </c>
      <c r="S42" s="172">
        <v>47</v>
      </c>
      <c r="T42" s="83">
        <v>53</v>
      </c>
      <c r="U42" s="89">
        <v>0.8867924528301887</v>
      </c>
      <c r="V42" s="222"/>
      <c r="W42" s="222"/>
      <c r="X42" s="222"/>
    </row>
    <row r="43" spans="1:24" x14ac:dyDescent="0.2">
      <c r="A43" s="35">
        <v>8</v>
      </c>
      <c r="B43" s="264" t="s">
        <v>104</v>
      </c>
      <c r="C43" s="29" t="s">
        <v>29</v>
      </c>
      <c r="D43" s="175">
        <v>471</v>
      </c>
      <c r="E43" s="176">
        <v>691</v>
      </c>
      <c r="F43" s="178">
        <v>0.68162083936324203</v>
      </c>
      <c r="G43" s="169">
        <v>502</v>
      </c>
      <c r="H43" s="170">
        <v>657</v>
      </c>
      <c r="I43" s="284">
        <v>0.76407914764079099</v>
      </c>
      <c r="J43" s="302">
        <v>556</v>
      </c>
      <c r="K43" s="303">
        <v>686</v>
      </c>
      <c r="L43" s="174">
        <f>J43/K43</f>
        <v>0.81049562682215748</v>
      </c>
      <c r="M43" s="289">
        <v>513</v>
      </c>
      <c r="N43" s="170">
        <v>592</v>
      </c>
      <c r="O43" s="174">
        <v>0.86655405405405395</v>
      </c>
      <c r="P43" s="169">
        <v>557</v>
      </c>
      <c r="Q43" s="170">
        <v>640</v>
      </c>
      <c r="R43" s="174">
        <v>0.87031250000000004</v>
      </c>
      <c r="S43" s="169">
        <v>383</v>
      </c>
      <c r="T43" s="170">
        <v>426</v>
      </c>
      <c r="U43" s="174">
        <v>0.89906103286384997</v>
      </c>
      <c r="V43" s="222"/>
      <c r="W43" s="222"/>
      <c r="X43" s="222"/>
    </row>
    <row r="44" spans="1:24" s="5" customFormat="1" x14ac:dyDescent="0.2">
      <c r="A44" s="35">
        <v>8</v>
      </c>
      <c r="B44" s="265" t="s">
        <v>104</v>
      </c>
      <c r="C44" s="39" t="s">
        <v>34</v>
      </c>
      <c r="D44" s="190">
        <v>355</v>
      </c>
      <c r="E44" s="87">
        <v>541</v>
      </c>
      <c r="F44" s="191">
        <v>0.65619223659889103</v>
      </c>
      <c r="G44" s="192">
        <v>375</v>
      </c>
      <c r="H44" s="193">
        <v>510</v>
      </c>
      <c r="I44" s="285">
        <v>0.73529411764705899</v>
      </c>
      <c r="J44" s="304">
        <v>431</v>
      </c>
      <c r="K44" s="305">
        <v>532</v>
      </c>
      <c r="L44" s="191">
        <f t="shared" ref="L44:L50" si="0">J44/K44</f>
        <v>0.81015037593984962</v>
      </c>
      <c r="M44" s="290">
        <v>371</v>
      </c>
      <c r="N44" s="193">
        <v>433</v>
      </c>
      <c r="O44" s="194">
        <v>0.85681293302540396</v>
      </c>
      <c r="P44" s="192">
        <v>424</v>
      </c>
      <c r="Q44" s="193">
        <v>481</v>
      </c>
      <c r="R44" s="194">
        <v>0.88149688149688199</v>
      </c>
      <c r="S44" s="192">
        <v>280</v>
      </c>
      <c r="T44" s="193">
        <v>318</v>
      </c>
      <c r="U44" s="194">
        <v>0.88050314465408797</v>
      </c>
      <c r="V44" s="222"/>
      <c r="W44" s="222"/>
      <c r="X44" s="222"/>
    </row>
    <row r="45" spans="1:24" s="5" customFormat="1" x14ac:dyDescent="0.2">
      <c r="A45" s="35">
        <v>8</v>
      </c>
      <c r="B45" s="265" t="s">
        <v>104</v>
      </c>
      <c r="C45" s="29" t="s">
        <v>65</v>
      </c>
      <c r="D45" s="177" t="s">
        <v>13</v>
      </c>
      <c r="E45" s="83" t="s">
        <v>13</v>
      </c>
      <c r="F45" s="88" t="s">
        <v>13</v>
      </c>
      <c r="G45" s="171" t="s">
        <v>13</v>
      </c>
      <c r="H45" s="87" t="s">
        <v>13</v>
      </c>
      <c r="I45" s="286" t="s">
        <v>13</v>
      </c>
      <c r="J45" s="304" t="s">
        <v>13</v>
      </c>
      <c r="K45" s="305" t="s">
        <v>13</v>
      </c>
      <c r="L45" s="306" t="s">
        <v>13</v>
      </c>
      <c r="M45" s="291" t="s">
        <v>13</v>
      </c>
      <c r="N45" s="87" t="s">
        <v>13</v>
      </c>
      <c r="O45" s="191" t="s">
        <v>13</v>
      </c>
      <c r="P45" s="171" t="s">
        <v>13</v>
      </c>
      <c r="Q45" s="87" t="s">
        <v>13</v>
      </c>
      <c r="R45" s="191" t="s">
        <v>13</v>
      </c>
      <c r="S45" s="171">
        <v>5</v>
      </c>
      <c r="T45" s="87">
        <v>5</v>
      </c>
      <c r="U45" s="191">
        <v>1</v>
      </c>
      <c r="V45" s="222"/>
      <c r="W45" s="222"/>
      <c r="X45" s="222"/>
    </row>
    <row r="46" spans="1:24" s="5" customFormat="1" x14ac:dyDescent="0.2">
      <c r="A46" s="35">
        <v>8</v>
      </c>
      <c r="B46" s="265" t="s">
        <v>104</v>
      </c>
      <c r="C46" s="29" t="s">
        <v>66</v>
      </c>
      <c r="D46" s="177">
        <v>21</v>
      </c>
      <c r="E46" s="83">
        <v>27</v>
      </c>
      <c r="F46" s="88">
        <v>0.77777777777777801</v>
      </c>
      <c r="G46" s="172">
        <v>14</v>
      </c>
      <c r="H46" s="83">
        <v>14</v>
      </c>
      <c r="I46" s="287">
        <v>1</v>
      </c>
      <c r="J46" s="304">
        <v>13</v>
      </c>
      <c r="K46" s="305">
        <v>14</v>
      </c>
      <c r="L46" s="191">
        <f t="shared" si="0"/>
        <v>0.9285714285714286</v>
      </c>
      <c r="M46" s="292">
        <v>16</v>
      </c>
      <c r="N46" s="83">
        <v>18</v>
      </c>
      <c r="O46" s="88">
        <v>0.88888888888888895</v>
      </c>
      <c r="P46" s="172">
        <v>12</v>
      </c>
      <c r="Q46" s="83">
        <v>13</v>
      </c>
      <c r="R46" s="88">
        <v>0.92307692307692302</v>
      </c>
      <c r="S46" s="172">
        <v>7</v>
      </c>
      <c r="T46" s="83">
        <v>7</v>
      </c>
      <c r="U46" s="88">
        <v>1</v>
      </c>
      <c r="V46" s="222"/>
      <c r="W46" s="222"/>
      <c r="X46" s="222"/>
    </row>
    <row r="47" spans="1:24" s="5" customFormat="1" x14ac:dyDescent="0.2">
      <c r="A47" s="35">
        <v>8</v>
      </c>
      <c r="B47" s="265" t="s">
        <v>104</v>
      </c>
      <c r="C47" s="167" t="s">
        <v>69</v>
      </c>
      <c r="D47" s="177" t="s">
        <v>13</v>
      </c>
      <c r="E47" s="83" t="s">
        <v>13</v>
      </c>
      <c r="F47" s="88" t="s">
        <v>13</v>
      </c>
      <c r="G47" s="172">
        <v>29</v>
      </c>
      <c r="H47" s="83">
        <v>38</v>
      </c>
      <c r="I47" s="287">
        <v>0.76315789473684204</v>
      </c>
      <c r="J47" s="304">
        <v>54</v>
      </c>
      <c r="K47" s="305">
        <v>68</v>
      </c>
      <c r="L47" s="191">
        <f t="shared" si="0"/>
        <v>0.79411764705882348</v>
      </c>
      <c r="M47" s="292">
        <v>67</v>
      </c>
      <c r="N47" s="83">
        <v>73</v>
      </c>
      <c r="O47" s="88">
        <v>0.91780821917808197</v>
      </c>
      <c r="P47" s="172">
        <v>56</v>
      </c>
      <c r="Q47" s="83">
        <v>72</v>
      </c>
      <c r="R47" s="88">
        <v>0.77777777777777801</v>
      </c>
      <c r="S47" s="172">
        <v>39</v>
      </c>
      <c r="T47" s="83">
        <v>41</v>
      </c>
      <c r="U47" s="88">
        <v>0.95121951219512202</v>
      </c>
      <c r="V47" s="222"/>
      <c r="W47" s="222"/>
      <c r="X47" s="222"/>
    </row>
    <row r="48" spans="1:24" s="5" customFormat="1" x14ac:dyDescent="0.2">
      <c r="A48" s="35">
        <v>8</v>
      </c>
      <c r="B48" s="265" t="s">
        <v>104</v>
      </c>
      <c r="C48" s="43" t="s">
        <v>70</v>
      </c>
      <c r="D48" s="177">
        <v>26</v>
      </c>
      <c r="E48" s="83">
        <v>36</v>
      </c>
      <c r="F48" s="88">
        <v>0.72222222222222199</v>
      </c>
      <c r="G48" s="172">
        <v>6</v>
      </c>
      <c r="H48" s="83">
        <v>7</v>
      </c>
      <c r="I48" s="287">
        <v>0.85714285714285698</v>
      </c>
      <c r="J48" s="304">
        <v>1</v>
      </c>
      <c r="K48" s="305">
        <v>3</v>
      </c>
      <c r="L48" s="191">
        <f t="shared" si="0"/>
        <v>0.33333333333333331</v>
      </c>
      <c r="M48" s="292">
        <v>3</v>
      </c>
      <c r="N48" s="83">
        <v>3</v>
      </c>
      <c r="O48" s="88">
        <v>1</v>
      </c>
      <c r="P48" s="172">
        <v>1</v>
      </c>
      <c r="Q48" s="83">
        <v>3</v>
      </c>
      <c r="R48" s="88">
        <v>0.33333333333333298</v>
      </c>
      <c r="S48" s="172">
        <v>1</v>
      </c>
      <c r="T48" s="83">
        <v>2</v>
      </c>
      <c r="U48" s="88">
        <v>0.5</v>
      </c>
      <c r="V48" s="222"/>
      <c r="W48" s="222"/>
      <c r="X48" s="222"/>
    </row>
    <row r="49" spans="1:24" x14ac:dyDescent="0.2">
      <c r="A49" s="35">
        <v>8</v>
      </c>
      <c r="B49" s="265" t="s">
        <v>104</v>
      </c>
      <c r="C49" s="28" t="s">
        <v>67</v>
      </c>
      <c r="D49" s="177" t="s">
        <v>13</v>
      </c>
      <c r="E49" s="83" t="s">
        <v>13</v>
      </c>
      <c r="F49" s="88" t="s">
        <v>13</v>
      </c>
      <c r="G49" s="172" t="s">
        <v>13</v>
      </c>
      <c r="H49" s="83" t="s">
        <v>13</v>
      </c>
      <c r="I49" s="287" t="s">
        <v>13</v>
      </c>
      <c r="J49" s="304" t="s">
        <v>13</v>
      </c>
      <c r="K49" s="305" t="s">
        <v>13</v>
      </c>
      <c r="L49" s="306" t="s">
        <v>13</v>
      </c>
      <c r="M49" s="292" t="s">
        <v>13</v>
      </c>
      <c r="N49" s="83" t="s">
        <v>13</v>
      </c>
      <c r="O49" s="88" t="s">
        <v>13</v>
      </c>
      <c r="P49" s="172" t="s">
        <v>13</v>
      </c>
      <c r="Q49" s="83" t="s">
        <v>13</v>
      </c>
      <c r="R49" s="88" t="s">
        <v>13</v>
      </c>
      <c r="S49" s="172">
        <v>11</v>
      </c>
      <c r="T49" s="83">
        <v>11</v>
      </c>
      <c r="U49" s="88">
        <v>1</v>
      </c>
      <c r="V49" s="222"/>
      <c r="W49" s="222"/>
      <c r="X49" s="222"/>
    </row>
    <row r="50" spans="1:24" ht="13.5" thickBot="1" x14ac:dyDescent="0.25">
      <c r="A50" s="36">
        <v>8</v>
      </c>
      <c r="B50" s="266" t="s">
        <v>104</v>
      </c>
      <c r="C50" s="42" t="s">
        <v>68</v>
      </c>
      <c r="D50" s="195">
        <v>69</v>
      </c>
      <c r="E50" s="82">
        <v>87</v>
      </c>
      <c r="F50" s="89">
        <v>0.79310344827586199</v>
      </c>
      <c r="G50" s="196">
        <v>78</v>
      </c>
      <c r="H50" s="197">
        <v>88</v>
      </c>
      <c r="I50" s="288">
        <v>0.88636363636363602</v>
      </c>
      <c r="J50" s="307">
        <v>57</v>
      </c>
      <c r="K50" s="308">
        <v>69</v>
      </c>
      <c r="L50" s="89">
        <f t="shared" si="0"/>
        <v>0.82608695652173914</v>
      </c>
      <c r="M50" s="293">
        <v>56</v>
      </c>
      <c r="N50" s="197">
        <v>65</v>
      </c>
      <c r="O50" s="89">
        <v>0.86153846153846203</v>
      </c>
      <c r="P50" s="196">
        <v>64</v>
      </c>
      <c r="Q50" s="197">
        <v>71</v>
      </c>
      <c r="R50" s="89">
        <v>0.90140845070422504</v>
      </c>
      <c r="S50" s="196">
        <v>40</v>
      </c>
      <c r="T50" s="197">
        <v>42</v>
      </c>
      <c r="U50" s="89">
        <v>0.952380952380952</v>
      </c>
      <c r="V50" s="222"/>
      <c r="W50" s="222"/>
      <c r="X50" s="222"/>
    </row>
    <row r="52" spans="1:24" x14ac:dyDescent="0.2">
      <c r="B52" s="11" t="s">
        <v>30</v>
      </c>
      <c r="I52" s="126"/>
      <c r="J52" s="294"/>
      <c r="K52" s="294"/>
      <c r="L52" s="295"/>
      <c r="M52" s="126"/>
    </row>
    <row r="53" spans="1:24" x14ac:dyDescent="0.2">
      <c r="B53" s="11" t="s">
        <v>102</v>
      </c>
      <c r="I53" s="126"/>
      <c r="J53" s="294"/>
      <c r="K53" s="294"/>
      <c r="L53" s="295"/>
      <c r="M53" s="126"/>
    </row>
    <row r="54" spans="1:24" x14ac:dyDescent="0.2">
      <c r="B54" s="11" t="s">
        <v>77</v>
      </c>
      <c r="I54" s="126"/>
      <c r="J54" s="296"/>
      <c r="K54" s="294"/>
      <c r="L54" s="295"/>
      <c r="M54" s="126"/>
    </row>
    <row r="55" spans="1:24" x14ac:dyDescent="0.2">
      <c r="B55" s="110" t="s">
        <v>78</v>
      </c>
      <c r="I55" s="126"/>
      <c r="J55" s="294"/>
      <c r="K55" s="294"/>
      <c r="L55" s="295"/>
      <c r="M55" s="126"/>
    </row>
    <row r="56" spans="1:24" x14ac:dyDescent="0.2">
      <c r="B56" s="110" t="s">
        <v>101</v>
      </c>
      <c r="I56" s="126"/>
      <c r="J56" s="294"/>
      <c r="K56" s="294"/>
      <c r="L56" s="295"/>
      <c r="M56" s="126"/>
    </row>
    <row r="57" spans="1:24" x14ac:dyDescent="0.2">
      <c r="I57" s="126"/>
      <c r="J57" s="294"/>
      <c r="K57" s="294"/>
      <c r="L57" s="295"/>
      <c r="M57" s="126"/>
    </row>
    <row r="58" spans="1:24" x14ac:dyDescent="0.2">
      <c r="I58" s="126"/>
      <c r="J58" s="294"/>
      <c r="K58" s="294"/>
      <c r="L58" s="295"/>
      <c r="M58" s="126"/>
    </row>
    <row r="59" spans="1:24" x14ac:dyDescent="0.2">
      <c r="I59" s="126"/>
      <c r="J59" s="294"/>
      <c r="K59" s="294"/>
      <c r="L59" s="295"/>
      <c r="M59" s="126"/>
    </row>
    <row r="64" spans="1:24" x14ac:dyDescent="0.2">
      <c r="C64" s="16"/>
    </row>
  </sheetData>
  <pageMargins left="0.25" right="0.25" top="0.75" bottom="0.75" header="0.3" footer="0.3"/>
  <pageSetup scale="71" fitToWidth="0" orientation="landscape" r:id="rId1"/>
  <headerFooter>
    <oddHeader>&amp;C&amp;8Texas Department of Family and Protective Services</oddHeader>
    <oddFooter>&amp;L&amp;8Source:  IMPACT Data Warehouse&amp;C&amp;8&amp;P of &amp;N&amp;R&amp;8Data and Decision Support
FY14 - FY18 Data as of November 7th Following End of Each Fiscal Year
FY19 Data as of 6/9/2019
Log 92807 (dD)</oddFooter>
  </headerFooter>
  <colBreaks count="1" manualBreakCount="1">
    <brk id="12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7"/>
  <sheetViews>
    <sheetView topLeftCell="A16" workbookViewId="0">
      <selection activeCell="A28" sqref="A28"/>
    </sheetView>
  </sheetViews>
  <sheetFormatPr defaultRowHeight="12.75" x14ac:dyDescent="0.2"/>
  <cols>
    <col min="1" max="1" width="97.28515625" customWidth="1"/>
  </cols>
  <sheetData>
    <row r="1" spans="1:1" ht="20.25" x14ac:dyDescent="0.3">
      <c r="A1" s="201" t="s">
        <v>84</v>
      </c>
    </row>
    <row r="2" spans="1:1" x14ac:dyDescent="0.2">
      <c r="A2" s="205"/>
    </row>
    <row r="3" spans="1:1" ht="15.75" x14ac:dyDescent="0.2">
      <c r="A3" s="202" t="s">
        <v>79</v>
      </c>
    </row>
    <row r="4" spans="1:1" ht="54" customHeight="1" x14ac:dyDescent="0.2">
      <c r="A4" s="203" t="s">
        <v>80</v>
      </c>
    </row>
    <row r="5" spans="1:1" ht="25.5" x14ac:dyDescent="0.2">
      <c r="A5" s="203" t="s">
        <v>81</v>
      </c>
    </row>
    <row r="6" spans="1:1" x14ac:dyDescent="0.2">
      <c r="A6" s="209" t="s">
        <v>82</v>
      </c>
    </row>
    <row r="7" spans="1:1" s="5" customFormat="1" ht="25.5" x14ac:dyDescent="0.2">
      <c r="A7" s="208" t="s">
        <v>99</v>
      </c>
    </row>
    <row r="8" spans="1:1" x14ac:dyDescent="0.2">
      <c r="A8" s="210"/>
    </row>
    <row r="9" spans="1:1" ht="15.75" x14ac:dyDescent="0.2">
      <c r="A9" s="211" t="s">
        <v>83</v>
      </c>
    </row>
    <row r="10" spans="1:1" ht="25.5" x14ac:dyDescent="0.2">
      <c r="A10" s="212" t="s">
        <v>85</v>
      </c>
    </row>
    <row r="11" spans="1:1" ht="63.75" x14ac:dyDescent="0.2">
      <c r="A11" s="213" t="s">
        <v>86</v>
      </c>
    </row>
    <row r="12" spans="1:1" x14ac:dyDescent="0.2">
      <c r="A12" s="213" t="s">
        <v>94</v>
      </c>
    </row>
    <row r="13" spans="1:1" s="5" customFormat="1" ht="25.5" x14ac:dyDescent="0.2">
      <c r="A13" s="214" t="s">
        <v>96</v>
      </c>
    </row>
    <row r="14" spans="1:1" x14ac:dyDescent="0.2">
      <c r="A14" s="126"/>
    </row>
    <row r="15" spans="1:1" s="5" customFormat="1" ht="15.75" x14ac:dyDescent="0.2">
      <c r="A15" s="207" t="s">
        <v>95</v>
      </c>
    </row>
    <row r="16" spans="1:1" s="5" customFormat="1" ht="63.75" x14ac:dyDescent="0.2">
      <c r="A16" s="208" t="s">
        <v>98</v>
      </c>
    </row>
    <row r="17" spans="1:1" s="5" customFormat="1" x14ac:dyDescent="0.2">
      <c r="A17" s="208" t="s">
        <v>97</v>
      </c>
    </row>
    <row r="18" spans="1:1" s="5" customFormat="1" x14ac:dyDescent="0.2">
      <c r="A18" s="206"/>
    </row>
    <row r="19" spans="1:1" ht="15.75" x14ac:dyDescent="0.2">
      <c r="A19" s="204" t="s">
        <v>87</v>
      </c>
    </row>
    <row r="20" spans="1:1" ht="30.75" customHeight="1" x14ac:dyDescent="0.2">
      <c r="A20" s="203" t="s">
        <v>88</v>
      </c>
    </row>
    <row r="21" spans="1:1" ht="114.75" x14ac:dyDescent="0.2">
      <c r="A21" s="203" t="s">
        <v>89</v>
      </c>
    </row>
    <row r="22" spans="1:1" ht="25.5" x14ac:dyDescent="0.2">
      <c r="A22" s="203" t="s">
        <v>105</v>
      </c>
    </row>
    <row r="23" spans="1:1" s="5" customFormat="1" x14ac:dyDescent="0.2">
      <c r="A23" s="205"/>
    </row>
    <row r="24" spans="1:1" ht="15.75" x14ac:dyDescent="0.2">
      <c r="A24" s="204" t="s">
        <v>90</v>
      </c>
    </row>
    <row r="25" spans="1:1" ht="25.5" x14ac:dyDescent="0.2">
      <c r="A25" s="203" t="s">
        <v>91</v>
      </c>
    </row>
    <row r="26" spans="1:1" ht="30.75" customHeight="1" x14ac:dyDescent="0.2">
      <c r="A26" s="203" t="s">
        <v>93</v>
      </c>
    </row>
    <row r="27" spans="1:1" x14ac:dyDescent="0.2">
      <c r="A27" s="203" t="s">
        <v>92</v>
      </c>
    </row>
  </sheetData>
  <printOptions horizontalCentered="1"/>
  <pageMargins left="0.25" right="0.25" top="0.75" bottom="0.75" header="0.3" footer="0.3"/>
  <pageSetup scale="91" fitToWidth="0" orientation="portrait" r:id="rId1"/>
  <headerFooter>
    <oddHeader>&amp;C&amp;8Texas Department of Family and Protective Services</oddHeader>
    <oddFooter>&amp;R&amp;8Data and Decision Support
log 92807 (dD)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Section A</vt:lpstr>
      <vt:lpstr>Section B</vt:lpstr>
      <vt:lpstr>C, D, and E</vt:lpstr>
      <vt:lpstr>Section A Appendix</vt:lpstr>
      <vt:lpstr>Section B Appendix</vt:lpstr>
      <vt:lpstr>Notes about Report Populations</vt:lpstr>
      <vt:lpstr>'Section A'!Print_Area</vt:lpstr>
      <vt:lpstr>'Section A Appendix'!Print_Area</vt:lpstr>
      <vt:lpstr>'Section B'!Print_Area</vt:lpstr>
      <vt:lpstr>'Section B Appendix'!Print_Area</vt:lpstr>
      <vt:lpstr>'Section A'!Print_Titles</vt:lpstr>
      <vt:lpstr>'Section A Appendix'!Print_Titles</vt:lpstr>
      <vt:lpstr>'Section B Appendix'!Print_Titles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DFPS</dc:creator>
  <cp:lastModifiedBy>Taccetta,Kaysie E. (DFPS)</cp:lastModifiedBy>
  <cp:lastPrinted>2019-07-24T20:30:01Z</cp:lastPrinted>
  <dcterms:created xsi:type="dcterms:W3CDTF">2009-06-17T18:00:15Z</dcterms:created>
  <dcterms:modified xsi:type="dcterms:W3CDTF">2019-08-02T21:21:56Z</dcterms:modified>
</cp:coreProperties>
</file>