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fpstx-my.sharepoint.com/personal/hollie_mims_dfps_texas_gov/Documents/Desktop/"/>
    </mc:Choice>
  </mc:AlternateContent>
  <xr:revisionPtr revIDLastSave="0" documentId="8_{30EBBB5B-454B-406A-907C-E5F8A8A43970}" xr6:coauthVersionLast="47" xr6:coauthVersionMax="47" xr10:uidLastSave="{00000000-0000-0000-0000-000000000000}"/>
  <bookViews>
    <workbookView xWindow="-110" yWindow="-110" windowWidth="19420" windowHeight="10420" xr2:uid="{06F2E43D-AB25-4562-8098-B2CF30AA7662}"/>
  </bookViews>
  <sheets>
    <sheet name="Financial Report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4" i="2" l="1"/>
  <c r="B33" i="2" l="1"/>
  <c r="C114" i="2"/>
  <c r="L114" i="2" l="1"/>
  <c r="E114" i="2" l="1"/>
  <c r="D114" i="2"/>
  <c r="S114" i="2"/>
  <c r="R114" i="2"/>
  <c r="Q114" i="2"/>
  <c r="P114" i="2"/>
  <c r="O114" i="2"/>
  <c r="N114" i="2"/>
  <c r="M114" i="2"/>
  <c r="J114" i="2"/>
  <c r="I114" i="2"/>
  <c r="H114" i="2"/>
  <c r="G114" i="2"/>
  <c r="F114" i="2"/>
  <c r="B114" i="2"/>
  <c r="B116" i="2" l="1"/>
  <c r="C116" i="2"/>
  <c r="P73" i="2" l="1"/>
  <c r="L73" i="2" l="1"/>
  <c r="M73" i="2"/>
  <c r="N73" i="2"/>
  <c r="O73" i="2"/>
  <c r="Q73" i="2" l="1"/>
  <c r="K73" i="2"/>
  <c r="J73" i="2"/>
  <c r="I73" i="2"/>
  <c r="G73" i="2"/>
  <c r="F73" i="2"/>
  <c r="E73" i="2"/>
  <c r="D73" i="2"/>
  <c r="C73" i="2"/>
  <c r="B73" i="2"/>
  <c r="C75" i="2" l="1"/>
  <c r="H73" i="2"/>
  <c r="B75" i="2" s="1"/>
  <c r="C33" i="2" l="1"/>
  <c r="D33" i="2"/>
  <c r="E33" i="2"/>
  <c r="F33" i="2"/>
  <c r="G33" i="2"/>
  <c r="I33" i="2"/>
  <c r="K33" i="2"/>
  <c r="C35" i="2" l="1"/>
  <c r="J33" i="2" l="1"/>
  <c r="H33" i="2" l="1"/>
  <c r="B35" i="2" s="1"/>
</calcChain>
</file>

<file path=xl/sharedStrings.xml><?xml version="1.0" encoding="utf-8"?>
<sst xmlns="http://schemas.openxmlformats.org/spreadsheetml/2006/main" count="181" uniqueCount="54">
  <si>
    <t>Strategy and expense type</t>
  </si>
  <si>
    <t xml:space="preserve">Catchment Area 3B </t>
  </si>
  <si>
    <t>Catchment Area 02</t>
  </si>
  <si>
    <t>Catchment Area 01</t>
  </si>
  <si>
    <t>Statewide</t>
  </si>
  <si>
    <t>GR</t>
  </si>
  <si>
    <t>AF</t>
  </si>
  <si>
    <t>B.1.1</t>
  </si>
  <si>
    <t>Start-up Stage I</t>
  </si>
  <si>
    <t>Resource Transfer Stage I</t>
  </si>
  <si>
    <t>B.1.4</t>
  </si>
  <si>
    <t>Adoption Purchased Services</t>
  </si>
  <si>
    <t>B.1.6</t>
  </si>
  <si>
    <t>B.1.8</t>
  </si>
  <si>
    <t>Utilization Management</t>
  </si>
  <si>
    <t>B.1.9</t>
  </si>
  <si>
    <t>Foster Care Payments</t>
  </si>
  <si>
    <t>Network Support Stage I</t>
  </si>
  <si>
    <t>B.1.2</t>
  </si>
  <si>
    <t>Evaluations</t>
  </si>
  <si>
    <t xml:space="preserve"> </t>
  </si>
  <si>
    <t>Does not include day care or relative and other designated caregiver expenditures associated with children being served by an SSCC as DFPS pays the provider and relatives directly.</t>
  </si>
  <si>
    <t>Start-up Stage II</t>
  </si>
  <si>
    <t>Resource Transfer Stage II</t>
  </si>
  <si>
    <t>Additional Resource Transfer</t>
  </si>
  <si>
    <t>CANS</t>
  </si>
  <si>
    <t>Network Support Stage II</t>
  </si>
  <si>
    <t>B.1.7</t>
  </si>
  <si>
    <t>Substance Abuse Purchased Services Stage II</t>
  </si>
  <si>
    <t>Purchased Client Services Stage II</t>
  </si>
  <si>
    <t>E.1.2</t>
  </si>
  <si>
    <t>Criminal Background Check Unit Staff</t>
  </si>
  <si>
    <t>E.1.3</t>
  </si>
  <si>
    <t>IT Technical Support Staff</t>
  </si>
  <si>
    <t>SubTotal</t>
  </si>
  <si>
    <t>Grand Total</t>
  </si>
  <si>
    <t>Catchment Area 8B</t>
  </si>
  <si>
    <t>Preparation for Adult Living (PAL)</t>
  </si>
  <si>
    <t>Strategy B.1.9 amounts are subject to prior period adjustments.</t>
  </si>
  <si>
    <t>Catchment Area 3E</t>
  </si>
  <si>
    <t>G.1.1</t>
  </si>
  <si>
    <t>OCBCT and CMO Staff</t>
  </si>
  <si>
    <t>Rider 51 Capacity-Building</t>
  </si>
  <si>
    <t>Catchment 4</t>
  </si>
  <si>
    <t>Catchment 5</t>
  </si>
  <si>
    <t>Fiscal Year 2024 Projected</t>
  </si>
  <si>
    <t>Fiscal Year 2023 Expenditures Through 8/31/23 (additional expense will be incurred)</t>
  </si>
  <si>
    <t>Fiscal Year 2022 Expenditures Through 8/31/23</t>
  </si>
  <si>
    <t>FCL Compliance</t>
  </si>
  <si>
    <t>10% Hold Harmless</t>
  </si>
  <si>
    <t>B.1.1/G.1.1</t>
  </si>
  <si>
    <t>Catchment Area 3B (Sept - Nov)</t>
  </si>
  <si>
    <t>Catchment Area 3W (Dec - Aug)</t>
  </si>
  <si>
    <t>Contract for CBC services in Region 3W in FY24 is still pending.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</si>
</sst>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0.000000%"/>
    <numFmt numFmtId="167" formatCode="0.0000000%"/>
    <numFmt numFmtId="168" formatCode="_(&quot;$&quot;* #,##0.000000_);_(&quot;$&quot;* \(#,##0.000000\);_(&quot;$&quot;* &quot;-&quot;??_);_(@_)"/>
    <numFmt numFmtId="169" formatCode="&quot;$&quot;#,##0.00"/>
  </numFmts>
  <fonts count="9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999999"/>
      </top>
      <bottom/>
      <diagonal/>
    </border>
    <border>
      <left style="thin">
        <color theme="8" tint="0.59999389629810485"/>
      </left>
      <right style="thin">
        <color theme="8" tint="0.59999389629810485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</cellStyleXfs>
  <cellXfs count="57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3" fillId="2" borderId="0" xfId="0" applyFont="1" applyFill="1"/>
    <xf numFmtId="164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center"/>
    </xf>
    <xf numFmtId="0" fontId="4" fillId="3" borderId="0" xfId="0" applyFont="1" applyFill="1"/>
    <xf numFmtId="164" fontId="2" fillId="0" borderId="0" xfId="0" applyNumberFormat="1" applyFont="1" applyAlignment="1">
      <alignment horizontal="center"/>
    </xf>
    <xf numFmtId="0" fontId="2" fillId="2" borderId="0" xfId="0" applyFont="1" applyFill="1"/>
    <xf numFmtId="165" fontId="2" fillId="0" borderId="0" xfId="1" applyNumberFormat="1" applyFont="1" applyFill="1" applyBorder="1"/>
    <xf numFmtId="0" fontId="2" fillId="2" borderId="1" xfId="0" applyFont="1" applyFill="1" applyBorder="1"/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165" fontId="2" fillId="0" borderId="0" xfId="0" applyNumberFormat="1" applyFont="1"/>
    <xf numFmtId="164" fontId="2" fillId="2" borderId="7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5" fontId="4" fillId="0" borderId="6" xfId="0" applyNumberFormat="1" applyFont="1" applyBorder="1"/>
    <xf numFmtId="164" fontId="2" fillId="0" borderId="6" xfId="0" applyNumberFormat="1" applyFont="1" applyBorder="1"/>
    <xf numFmtId="165" fontId="2" fillId="2" borderId="0" xfId="0" applyNumberFormat="1" applyFont="1" applyFill="1"/>
    <xf numFmtId="165" fontId="2" fillId="0" borderId="6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165" fontId="2" fillId="4" borderId="0" xfId="0" applyNumberFormat="1" applyFont="1" applyFill="1"/>
    <xf numFmtId="165" fontId="2" fillId="4" borderId="6" xfId="0" applyNumberFormat="1" applyFont="1" applyFill="1" applyBorder="1"/>
    <xf numFmtId="164" fontId="2" fillId="4" borderId="2" xfId="0" applyNumberFormat="1" applyFont="1" applyFill="1" applyBorder="1"/>
    <xf numFmtId="164" fontId="2" fillId="4" borderId="6" xfId="0" applyNumberFormat="1" applyFont="1" applyFill="1" applyBorder="1"/>
    <xf numFmtId="165" fontId="2" fillId="4" borderId="2" xfId="0" applyNumberFormat="1" applyFont="1" applyFill="1" applyBorder="1"/>
    <xf numFmtId="165" fontId="2" fillId="4" borderId="3" xfId="0" applyNumberFormat="1" applyFont="1" applyFill="1" applyBorder="1"/>
    <xf numFmtId="166" fontId="2" fillId="0" borderId="0" xfId="3" applyNumberFormat="1" applyFont="1"/>
    <xf numFmtId="167" fontId="2" fillId="0" borderId="0" xfId="3" applyNumberFormat="1" applyFont="1"/>
    <xf numFmtId="165" fontId="2" fillId="5" borderId="6" xfId="0" applyNumberFormat="1" applyFont="1" applyFill="1" applyBorder="1"/>
    <xf numFmtId="165" fontId="2" fillId="5" borderId="3" xfId="0" applyNumberFormat="1" applyFont="1" applyFill="1" applyBorder="1"/>
    <xf numFmtId="168" fontId="2" fillId="0" borderId="0" xfId="0" applyNumberFormat="1" applyFont="1"/>
    <xf numFmtId="164" fontId="2" fillId="4" borderId="0" xfId="0" applyNumberFormat="1" applyFont="1" applyFill="1"/>
    <xf numFmtId="9" fontId="2" fillId="0" borderId="0" xfId="3" applyFont="1"/>
    <xf numFmtId="164" fontId="5" fillId="0" borderId="0" xfId="1" applyNumberFormat="1" applyFont="1"/>
    <xf numFmtId="169" fontId="0" fillId="0" borderId="0" xfId="0" applyNumberFormat="1"/>
    <xf numFmtId="9" fontId="0" fillId="0" borderId="0" xfId="3" applyFont="1"/>
    <xf numFmtId="10" fontId="0" fillId="0" borderId="0" xfId="3" applyNumberFormat="1" applyFont="1"/>
    <xf numFmtId="0" fontId="0" fillId="0" borderId="0" xfId="3" applyNumberFormat="1" applyFont="1"/>
    <xf numFmtId="164" fontId="0" fillId="0" borderId="0" xfId="1" applyNumberFormat="1" applyFont="1"/>
    <xf numFmtId="6" fontId="0" fillId="0" borderId="0" xfId="0" applyNumberFormat="1"/>
    <xf numFmtId="3" fontId="0" fillId="0" borderId="0" xfId="0" applyNumberFormat="1"/>
    <xf numFmtId="10" fontId="0" fillId="0" borderId="0" xfId="3" applyNumberFormat="1" applyFont="1" applyFill="1" applyBorder="1"/>
    <xf numFmtId="38" fontId="6" fillId="0" borderId="0" xfId="0" applyNumberFormat="1" applyFont="1"/>
    <xf numFmtId="0" fontId="0" fillId="0" borderId="0" xfId="3" applyNumberFormat="1" applyFont="1" applyFill="1" applyBorder="1"/>
    <xf numFmtId="165" fontId="0" fillId="0" borderId="0" xfId="0" applyNumberFormat="1"/>
    <xf numFmtId="164" fontId="0" fillId="0" borderId="0" xfId="1" applyNumberFormat="1" applyFont="1" applyFill="1" applyBorder="1"/>
    <xf numFmtId="38" fontId="2" fillId="0" borderId="8" xfId="0" applyNumberFormat="1" applyFont="1" applyBorder="1"/>
    <xf numFmtId="38" fontId="8" fillId="0" borderId="9" xfId="0" applyNumberFormat="1" applyFont="1" applyBorder="1"/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</cellXfs>
  <cellStyles count="5">
    <cellStyle name="Currency" xfId="1" builtinId="4"/>
    <cellStyle name="Normal" xfId="0" builtinId="0"/>
    <cellStyle name="Normal 2" xfId="2" xr:uid="{627FD354-74BB-40DB-BD49-BA87948FF6F1}"/>
    <cellStyle name="Normal 3" xfId="4" xr:uid="{69F6DAF1-15D2-42F3-BC7F-4D4C1ED70542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3D227-41C1-4772-A402-85F9FF7B1B21}">
  <dimension ref="A1:AC120"/>
  <sheetViews>
    <sheetView tabSelected="1" zoomScale="70" zoomScaleNormal="70" workbookViewId="0">
      <pane xSplit="1" topLeftCell="B1" activePane="topRight" state="frozen"/>
      <selection activeCell="A76" sqref="A76"/>
      <selection pane="topRight" activeCell="J79" sqref="J79"/>
    </sheetView>
  </sheetViews>
  <sheetFormatPr defaultRowHeight="15" x14ac:dyDescent="0.3"/>
  <cols>
    <col min="1" max="1" width="31.1328125" customWidth="1"/>
    <col min="2" max="2" width="10.73046875" customWidth="1"/>
    <col min="3" max="3" width="11.3984375" customWidth="1"/>
    <col min="4" max="4" width="10.19921875" customWidth="1"/>
    <col min="5" max="5" width="10.33203125" customWidth="1"/>
    <col min="18" max="18" width="9.86328125" customWidth="1"/>
    <col min="19" max="19" width="12.9296875" bestFit="1" customWidth="1"/>
    <col min="20" max="20" width="10.46484375" customWidth="1"/>
    <col min="21" max="21" width="10.06640625" customWidth="1"/>
    <col min="23" max="23" width="9.19921875" customWidth="1"/>
    <col min="24" max="24" width="9.33203125" customWidth="1"/>
    <col min="25" max="25" width="9.19921875" customWidth="1"/>
    <col min="26" max="26" width="14.9296875" bestFit="1" customWidth="1"/>
    <col min="28" max="28" width="11.59765625" bestFit="1" customWidth="1"/>
    <col min="29" max="29" width="14" customWidth="1"/>
    <col min="30" max="30" width="9.46484375" customWidth="1"/>
  </cols>
  <sheetData>
    <row r="1" spans="1:19" ht="16.25" x14ac:dyDescent="0.3">
      <c r="A1" s="3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9" ht="16.25" x14ac:dyDescent="0.3">
      <c r="A2" s="1"/>
      <c r="B2" s="2"/>
      <c r="C2" s="2"/>
      <c r="D2" s="2"/>
      <c r="E2" s="2"/>
      <c r="F2" s="2"/>
      <c r="G2" s="2"/>
      <c r="H2" s="39"/>
      <c r="I2" s="40"/>
      <c r="J2" s="2"/>
      <c r="K2" s="2"/>
      <c r="L2" s="34"/>
      <c r="M2" s="2"/>
      <c r="N2" s="2"/>
      <c r="O2" s="2"/>
    </row>
    <row r="3" spans="1:19" ht="16.25" x14ac:dyDescent="0.3">
      <c r="A3" s="11" t="s">
        <v>0</v>
      </c>
      <c r="B3" s="56" t="s">
        <v>1</v>
      </c>
      <c r="C3" s="56"/>
      <c r="D3" s="55" t="s">
        <v>2</v>
      </c>
      <c r="E3" s="55"/>
      <c r="F3" s="55" t="s">
        <v>3</v>
      </c>
      <c r="G3" s="55"/>
      <c r="H3" s="55" t="s">
        <v>36</v>
      </c>
      <c r="I3" s="55"/>
      <c r="J3" s="56" t="s">
        <v>4</v>
      </c>
      <c r="K3" s="56"/>
      <c r="L3" s="2"/>
    </row>
    <row r="4" spans="1:19" ht="16.25" x14ac:dyDescent="0.3">
      <c r="A4" s="9"/>
      <c r="B4" s="19" t="s">
        <v>5</v>
      </c>
      <c r="C4" s="14" t="s">
        <v>6</v>
      </c>
      <c r="D4" s="14" t="s">
        <v>5</v>
      </c>
      <c r="E4" s="14" t="s">
        <v>6</v>
      </c>
      <c r="F4" s="14" t="s">
        <v>5</v>
      </c>
      <c r="G4" s="15" t="s">
        <v>6</v>
      </c>
      <c r="H4" s="14" t="s">
        <v>5</v>
      </c>
      <c r="I4" s="15" t="s">
        <v>6</v>
      </c>
      <c r="J4" s="14" t="s">
        <v>5</v>
      </c>
      <c r="K4" s="14" t="s">
        <v>6</v>
      </c>
      <c r="L4" s="8"/>
    </row>
    <row r="5" spans="1:19" ht="16.25" x14ac:dyDescent="0.3">
      <c r="A5" s="9" t="s">
        <v>7</v>
      </c>
      <c r="B5" s="12"/>
      <c r="C5" s="20"/>
      <c r="D5" s="20"/>
      <c r="E5" s="20"/>
      <c r="F5" s="20"/>
      <c r="G5" s="13"/>
      <c r="H5" s="20"/>
      <c r="I5" s="13"/>
      <c r="J5" s="20"/>
      <c r="K5" s="20"/>
      <c r="L5" s="8"/>
      <c r="N5" s="51"/>
    </row>
    <row r="6" spans="1:19" ht="16.25" x14ac:dyDescent="0.3">
      <c r="A6" s="16" t="s">
        <v>22</v>
      </c>
      <c r="B6" s="31"/>
      <c r="C6" s="28"/>
      <c r="D6" s="28"/>
      <c r="E6" s="28"/>
      <c r="F6" s="24">
        <v>2775106</v>
      </c>
      <c r="G6" s="26">
        <v>2775106</v>
      </c>
      <c r="H6" s="24">
        <v>1896196</v>
      </c>
      <c r="I6" s="24">
        <v>1896196</v>
      </c>
      <c r="J6" s="30"/>
      <c r="K6" s="30"/>
      <c r="L6" s="2"/>
    </row>
    <row r="7" spans="1:19" ht="16.25" x14ac:dyDescent="0.3">
      <c r="A7" s="16" t="s">
        <v>9</v>
      </c>
      <c r="B7" s="25">
        <v>2926516.5740179028</v>
      </c>
      <c r="C7" s="24">
        <v>3212804</v>
      </c>
      <c r="D7" s="25">
        <v>1650133.1895113192</v>
      </c>
      <c r="E7" s="24">
        <v>1811558</v>
      </c>
      <c r="F7" s="25">
        <v>2671422.2576397052</v>
      </c>
      <c r="G7" s="26">
        <v>2932755</v>
      </c>
      <c r="H7" s="25">
        <v>1118066.7593310028</v>
      </c>
      <c r="I7" s="24">
        <v>1227442</v>
      </c>
      <c r="J7" s="30"/>
      <c r="K7" s="30"/>
      <c r="L7" s="37"/>
    </row>
    <row r="8" spans="1:19" ht="16.25" x14ac:dyDescent="0.3">
      <c r="A8" s="16" t="s">
        <v>23</v>
      </c>
      <c r="B8" s="25">
        <v>16807565.846549686</v>
      </c>
      <c r="C8" s="24">
        <v>18454657</v>
      </c>
      <c r="D8" s="25">
        <v>14443508.401335031</v>
      </c>
      <c r="E8" s="24">
        <v>15858929</v>
      </c>
      <c r="F8" s="25">
        <v>9373480.0106921103</v>
      </c>
      <c r="G8" s="26">
        <v>10292053</v>
      </c>
      <c r="H8" s="28"/>
      <c r="I8" s="28"/>
      <c r="J8" s="30"/>
      <c r="K8" s="30"/>
      <c r="L8" s="2"/>
    </row>
    <row r="9" spans="1:19" ht="16.25" x14ac:dyDescent="0.3">
      <c r="A9" s="16" t="s">
        <v>24</v>
      </c>
      <c r="B9" s="25">
        <v>4638130.8634947287</v>
      </c>
      <c r="C9" s="24">
        <v>5103016</v>
      </c>
      <c r="D9" s="25">
        <v>3181149.7401206563</v>
      </c>
      <c r="E9" s="24">
        <v>3500000</v>
      </c>
      <c r="F9" s="25">
        <v>2387156.5785847586</v>
      </c>
      <c r="G9" s="26">
        <v>2626424</v>
      </c>
      <c r="H9" s="28"/>
      <c r="I9" s="28"/>
      <c r="J9" s="28"/>
      <c r="K9" s="28"/>
      <c r="L9" s="2"/>
      <c r="N9" s="48"/>
      <c r="P9" s="41"/>
      <c r="R9" s="43"/>
    </row>
    <row r="10" spans="1:19" ht="16.25" x14ac:dyDescent="0.3">
      <c r="A10" s="16" t="s">
        <v>25</v>
      </c>
      <c r="B10" s="25">
        <v>237881</v>
      </c>
      <c r="C10" s="24">
        <v>237881</v>
      </c>
      <c r="D10" s="25">
        <v>78659</v>
      </c>
      <c r="E10" s="24">
        <v>78659</v>
      </c>
      <c r="F10" s="25">
        <v>124474</v>
      </c>
      <c r="G10" s="26">
        <v>124474</v>
      </c>
      <c r="H10" s="25">
        <v>59856.999999999985</v>
      </c>
      <c r="I10" s="26">
        <v>59856.999999999985</v>
      </c>
      <c r="J10" s="30"/>
      <c r="K10" s="30"/>
      <c r="P10" s="41"/>
    </row>
    <row r="11" spans="1:19" ht="16.25" x14ac:dyDescent="0.3">
      <c r="A11" s="16" t="s">
        <v>26</v>
      </c>
      <c r="B11" s="25">
        <v>1146910</v>
      </c>
      <c r="C11" s="26">
        <v>1146910</v>
      </c>
      <c r="D11" s="25">
        <v>1232189.0399999998</v>
      </c>
      <c r="E11" s="26">
        <v>1232189.0399999998</v>
      </c>
      <c r="F11" s="25">
        <v>1143555.3399999999</v>
      </c>
      <c r="G11" s="26">
        <v>1143555.3399999999</v>
      </c>
      <c r="H11" s="28"/>
      <c r="I11" s="28"/>
      <c r="J11" s="30"/>
      <c r="K11" s="30"/>
      <c r="L11" s="1"/>
      <c r="M11" s="49"/>
      <c r="N11" s="49"/>
      <c r="O11" s="49"/>
      <c r="P11" s="41"/>
      <c r="Q11" s="52"/>
      <c r="R11" s="45"/>
      <c r="S11" s="45"/>
    </row>
    <row r="12" spans="1:19" ht="16.25" x14ac:dyDescent="0.3">
      <c r="A12" s="16" t="s">
        <v>42</v>
      </c>
      <c r="B12" s="25">
        <v>5526064.2137111239</v>
      </c>
      <c r="C12" s="24">
        <v>5526064.2137111239</v>
      </c>
      <c r="D12" s="25">
        <v>4378179.1921001682</v>
      </c>
      <c r="E12" s="24">
        <v>4378179.1921001682</v>
      </c>
      <c r="F12" s="25">
        <v>4429136.3088163566</v>
      </c>
      <c r="G12" s="24">
        <v>4429136.3088163566</v>
      </c>
      <c r="H12" s="25">
        <v>2117821.2853723518</v>
      </c>
      <c r="I12" s="24">
        <v>2117821.2853723518</v>
      </c>
      <c r="J12" s="38"/>
      <c r="K12" s="30"/>
      <c r="L12" s="1"/>
      <c r="M12" s="49"/>
      <c r="N12" s="49"/>
      <c r="O12" s="49"/>
      <c r="P12" s="41"/>
      <c r="Q12" s="52"/>
      <c r="R12" s="45"/>
      <c r="S12" s="45"/>
    </row>
    <row r="13" spans="1:19" ht="16.25" x14ac:dyDescent="0.3">
      <c r="A13" s="9" t="s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1"/>
      <c r="M13" s="49"/>
      <c r="N13" s="49"/>
      <c r="O13" s="49"/>
      <c r="Q13" s="52"/>
      <c r="R13" s="45"/>
      <c r="S13" s="45"/>
    </row>
    <row r="14" spans="1:19" ht="16.25" x14ac:dyDescent="0.3">
      <c r="A14" s="16" t="s">
        <v>11</v>
      </c>
      <c r="B14" s="25">
        <v>626526.1119211273</v>
      </c>
      <c r="C14" s="18">
        <v>1096000</v>
      </c>
      <c r="D14" s="25">
        <v>373857.73466826393</v>
      </c>
      <c r="E14" s="18">
        <v>654000</v>
      </c>
      <c r="F14" s="25">
        <v>441883.83623634255</v>
      </c>
      <c r="G14" s="18">
        <v>773000</v>
      </c>
      <c r="H14" s="25">
        <v>154344.93633093467</v>
      </c>
      <c r="I14" s="26">
        <v>270000</v>
      </c>
      <c r="J14" s="28"/>
      <c r="K14" s="28"/>
      <c r="L14" s="1"/>
      <c r="M14" s="49"/>
      <c r="N14" s="48"/>
      <c r="Q14" s="52"/>
      <c r="R14" s="45"/>
      <c r="S14" s="45"/>
    </row>
    <row r="15" spans="1:19" ht="16.25" x14ac:dyDescent="0.3">
      <c r="A15" s="9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N15" s="48"/>
      <c r="O15" s="41"/>
    </row>
    <row r="16" spans="1:19" ht="16.25" x14ac:dyDescent="0.3">
      <c r="A16" s="16" t="s">
        <v>37</v>
      </c>
      <c r="B16" s="24">
        <v>11490.732951890861</v>
      </c>
      <c r="C16" s="21">
        <v>149599.64000000001</v>
      </c>
      <c r="D16" s="24">
        <v>8280.1107459248051</v>
      </c>
      <c r="E16" s="24">
        <v>107800.05</v>
      </c>
      <c r="F16" s="24">
        <v>11828.620457253155</v>
      </c>
      <c r="G16" s="26">
        <v>153998.65</v>
      </c>
      <c r="H16" s="28"/>
      <c r="I16" s="28"/>
      <c r="J16" s="28"/>
      <c r="K16" s="28"/>
      <c r="L16" s="18"/>
      <c r="N16" s="43"/>
      <c r="O16" s="43"/>
      <c r="P16" s="41"/>
      <c r="Q16" s="43"/>
    </row>
    <row r="17" spans="1:17" ht="16.25" x14ac:dyDescent="0.3">
      <c r="A17" s="9" t="s">
        <v>27</v>
      </c>
      <c r="B17" s="9"/>
      <c r="C17" s="9"/>
      <c r="D17" s="9"/>
      <c r="E17" s="9"/>
      <c r="F17" s="23"/>
      <c r="G17" s="9"/>
      <c r="H17" s="9"/>
      <c r="I17" s="9"/>
      <c r="J17" s="9"/>
      <c r="K17" s="9"/>
      <c r="L17" s="1"/>
      <c r="Q17" s="48"/>
    </row>
    <row r="18" spans="1:17" ht="16.25" x14ac:dyDescent="0.3">
      <c r="A18" s="16" t="s">
        <v>28</v>
      </c>
      <c r="B18" s="25">
        <v>324786.35447156418</v>
      </c>
      <c r="C18" s="21">
        <v>343101.10000000003</v>
      </c>
      <c r="D18" s="25">
        <v>267076.04638506391</v>
      </c>
      <c r="E18" s="24">
        <v>282136.5</v>
      </c>
      <c r="F18" s="25">
        <v>79327.227158100955</v>
      </c>
      <c r="G18" s="24">
        <v>83800.5</v>
      </c>
      <c r="H18" s="28"/>
      <c r="I18" s="28"/>
      <c r="J18" s="28"/>
      <c r="K18" s="32"/>
      <c r="L18" s="18"/>
      <c r="Q18" s="48"/>
    </row>
    <row r="19" spans="1:17" ht="16.25" x14ac:dyDescent="0.3">
      <c r="A19" s="9" t="s">
        <v>13</v>
      </c>
      <c r="B19" s="9"/>
      <c r="C19" s="9"/>
      <c r="D19" s="9"/>
      <c r="E19" s="9"/>
      <c r="F19" s="23"/>
      <c r="G19" s="9"/>
      <c r="H19" s="9"/>
      <c r="I19" s="9"/>
      <c r="J19" s="9"/>
      <c r="K19" s="9"/>
      <c r="L19" s="1"/>
      <c r="M19" s="49"/>
      <c r="O19" s="49"/>
      <c r="Q19" s="48"/>
    </row>
    <row r="20" spans="1:17" ht="16.25" x14ac:dyDescent="0.3">
      <c r="A20" s="16" t="s">
        <v>14</v>
      </c>
      <c r="B20" s="18">
        <v>113876.43338936356</v>
      </c>
      <c r="C20" s="18">
        <v>131532.4713487603</v>
      </c>
      <c r="D20" s="18">
        <v>75512.171392907549</v>
      </c>
      <c r="E20" s="24">
        <v>87220</v>
      </c>
      <c r="F20" s="18">
        <v>115353.88906465958</v>
      </c>
      <c r="G20" s="24">
        <v>133239</v>
      </c>
      <c r="H20" s="18">
        <v>52785.79557240969</v>
      </c>
      <c r="I20" s="24">
        <v>60970</v>
      </c>
      <c r="J20" s="28"/>
      <c r="K20" s="32"/>
      <c r="L20" s="1"/>
      <c r="M20" s="49"/>
      <c r="O20" s="49"/>
    </row>
    <row r="21" spans="1:17" ht="16.25" x14ac:dyDescent="0.3">
      <c r="A21" s="16" t="s">
        <v>29</v>
      </c>
      <c r="B21" s="25">
        <v>514477.16136100906</v>
      </c>
      <c r="C21" s="25">
        <v>1283659.8600000001</v>
      </c>
      <c r="D21" s="25">
        <v>409693.15450785757</v>
      </c>
      <c r="E21" s="25">
        <v>1022215.75</v>
      </c>
      <c r="F21" s="25">
        <v>142065.08464539639</v>
      </c>
      <c r="G21" s="25">
        <v>354463.25</v>
      </c>
      <c r="H21" s="28"/>
      <c r="I21" s="28"/>
      <c r="J21" s="28"/>
      <c r="K21" s="32"/>
      <c r="L21" s="50"/>
      <c r="M21" s="49"/>
      <c r="O21" s="49"/>
    </row>
    <row r="22" spans="1:17" ht="16.25" x14ac:dyDescent="0.3">
      <c r="A22" s="9" t="s">
        <v>15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44"/>
      <c r="M22" s="42"/>
    </row>
    <row r="23" spans="1:17" ht="16.25" x14ac:dyDescent="0.3">
      <c r="A23" s="16" t="s">
        <v>16</v>
      </c>
      <c r="B23" s="25">
        <v>26848210.620330334</v>
      </c>
      <c r="C23" s="24">
        <v>50241120.739999935</v>
      </c>
      <c r="D23" s="25">
        <v>14398968.07864891</v>
      </c>
      <c r="E23" s="24">
        <v>26944823.39999998</v>
      </c>
      <c r="F23" s="25">
        <v>20223429.592616037</v>
      </c>
      <c r="G23" s="26">
        <v>37844152.160000026</v>
      </c>
      <c r="H23" s="25">
        <v>7864822.7658114694</v>
      </c>
      <c r="I23" s="24">
        <v>14717461.649999995</v>
      </c>
      <c r="J23" s="28"/>
      <c r="K23" s="28"/>
      <c r="L23" s="44"/>
      <c r="M23" s="42"/>
    </row>
    <row r="24" spans="1:17" ht="16.25" x14ac:dyDescent="0.3">
      <c r="A24" s="16" t="s">
        <v>17</v>
      </c>
      <c r="B24" s="25">
        <v>2538040.0000000005</v>
      </c>
      <c r="C24" s="24">
        <v>2538040.0000000005</v>
      </c>
      <c r="D24" s="25">
        <v>1347453.9700000002</v>
      </c>
      <c r="E24" s="24">
        <v>1347453.9700000002</v>
      </c>
      <c r="F24" s="25">
        <v>1743236.99</v>
      </c>
      <c r="G24" s="26">
        <v>1743236.99</v>
      </c>
      <c r="H24" s="25">
        <v>1002463.0000000002</v>
      </c>
      <c r="I24" s="24">
        <v>1002463.0000000002</v>
      </c>
      <c r="J24" s="28"/>
      <c r="K24" s="28"/>
      <c r="L24" s="2"/>
      <c r="M24" s="2"/>
    </row>
    <row r="25" spans="1:17" ht="16.25" x14ac:dyDescent="0.3">
      <c r="A25" s="9" t="s">
        <v>18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"/>
    </row>
    <row r="26" spans="1:17" ht="16.25" x14ac:dyDescent="0.3">
      <c r="A26" s="16" t="s">
        <v>19</v>
      </c>
      <c r="B26" s="27"/>
      <c r="C26" s="27"/>
      <c r="D26" s="27"/>
      <c r="E26" s="27"/>
      <c r="F26" s="27"/>
      <c r="G26" s="27"/>
      <c r="H26" s="27"/>
      <c r="I26" s="27"/>
      <c r="J26" s="24">
        <v>72129.815441919069</v>
      </c>
      <c r="K26" s="24">
        <v>161250</v>
      </c>
      <c r="L26" s="54"/>
    </row>
    <row r="27" spans="1:17" ht="16.25" x14ac:dyDescent="0.3">
      <c r="A27" s="9" t="s">
        <v>30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1"/>
    </row>
    <row r="28" spans="1:17" ht="16.25" x14ac:dyDescent="0.3">
      <c r="A28" s="17" t="s">
        <v>31</v>
      </c>
      <c r="B28" s="27"/>
      <c r="C28" s="27"/>
      <c r="D28" s="27"/>
      <c r="E28" s="27"/>
      <c r="F28" s="27"/>
      <c r="G28" s="27"/>
      <c r="H28" s="27"/>
      <c r="I28" s="27"/>
      <c r="J28" s="24">
        <v>80890.338915456276</v>
      </c>
      <c r="K28" s="24">
        <v>93343.489999999991</v>
      </c>
      <c r="L28" s="54"/>
    </row>
    <row r="29" spans="1:17" ht="16.25" x14ac:dyDescent="0.3">
      <c r="A29" s="9" t="s">
        <v>32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"/>
    </row>
    <row r="30" spans="1:17" ht="16.25" x14ac:dyDescent="0.3">
      <c r="A30" s="17" t="s">
        <v>33</v>
      </c>
      <c r="B30" s="27"/>
      <c r="C30" s="27"/>
      <c r="D30" s="27"/>
      <c r="E30" s="27"/>
      <c r="F30" s="27"/>
      <c r="G30" s="27"/>
      <c r="H30" s="27"/>
      <c r="I30" s="27"/>
      <c r="J30" s="24">
        <v>62282.85962617839</v>
      </c>
      <c r="K30" s="24">
        <v>152671.99</v>
      </c>
      <c r="L30" s="54"/>
    </row>
    <row r="31" spans="1:17" ht="15.5" x14ac:dyDescent="0.35">
      <c r="A31" s="9" t="s">
        <v>40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"/>
    </row>
    <row r="32" spans="1:17" ht="15.5" x14ac:dyDescent="0.35">
      <c r="A32" s="17" t="s">
        <v>41</v>
      </c>
      <c r="B32" s="27"/>
      <c r="C32" s="27"/>
      <c r="D32" s="27"/>
      <c r="E32" s="27"/>
      <c r="F32" s="27"/>
      <c r="G32" s="27"/>
      <c r="H32" s="27"/>
      <c r="I32" s="27"/>
      <c r="J32" s="24">
        <v>3372269.0562893199</v>
      </c>
      <c r="K32" s="24">
        <v>3693389.6800000006</v>
      </c>
      <c r="L32" s="54"/>
    </row>
    <row r="33" spans="1:17" ht="15.5" x14ac:dyDescent="0.35">
      <c r="A33" s="4" t="s">
        <v>34</v>
      </c>
      <c r="B33" s="23">
        <f t="shared" ref="B33:K33" si="0">SUM(B6:B12,B14,B16,B18,B20:B21,B23:B24,B26:B26,B28,B32,B30)</f>
        <v>62260475.912198722</v>
      </c>
      <c r="C33" s="23">
        <f t="shared" si="0"/>
        <v>89464386.025059819</v>
      </c>
      <c r="D33" s="23">
        <f t="shared" si="0"/>
        <v>41844659.829416096</v>
      </c>
      <c r="E33" s="23">
        <f t="shared" si="0"/>
        <v>57305163.902100146</v>
      </c>
      <c r="F33" s="23">
        <f t="shared" si="0"/>
        <v>45661455.735910721</v>
      </c>
      <c r="G33" s="23">
        <f t="shared" si="0"/>
        <v>65409394.198816381</v>
      </c>
      <c r="H33" s="23">
        <f t="shared" si="0"/>
        <v>14266357.542418169</v>
      </c>
      <c r="I33" s="23">
        <f t="shared" si="0"/>
        <v>21352210.935372345</v>
      </c>
      <c r="J33" s="23">
        <f t="shared" si="0"/>
        <v>3587572.0702728736</v>
      </c>
      <c r="K33" s="23">
        <f t="shared" si="0"/>
        <v>4100655.1600000011</v>
      </c>
      <c r="L33" s="18"/>
    </row>
    <row r="34" spans="1:17" ht="15.5" x14ac:dyDescent="0.35">
      <c r="A34" s="1"/>
      <c r="B34" s="6" t="s">
        <v>5</v>
      </c>
      <c r="C34" s="6" t="s">
        <v>6</v>
      </c>
      <c r="D34" s="18"/>
      <c r="E34" s="18"/>
      <c r="F34" s="18"/>
      <c r="G34" s="18"/>
      <c r="H34" s="18"/>
      <c r="I34" s="18" t="s">
        <v>20</v>
      </c>
      <c r="J34" s="18"/>
      <c r="K34" s="18"/>
      <c r="L34" s="2"/>
      <c r="M34" s="2"/>
    </row>
    <row r="35" spans="1:17" ht="15.5" x14ac:dyDescent="0.35">
      <c r="A35" s="7" t="s">
        <v>35</v>
      </c>
      <c r="B35" s="5">
        <f>SUM(B33,D33,F33,H33,J33)</f>
        <v>167620521.09021658</v>
      </c>
      <c r="C35" s="5">
        <f>SUM(C33,E33,G33,I33,K33)</f>
        <v>237631810.2213487</v>
      </c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7" ht="15.5" x14ac:dyDescent="0.3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7" ht="15.5" x14ac:dyDescent="0.35">
      <c r="A37" s="1" t="s">
        <v>21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7" ht="15.5" x14ac:dyDescent="0.35">
      <c r="A38" s="1" t="s">
        <v>38</v>
      </c>
      <c r="B38" s="2"/>
      <c r="C38" s="2"/>
      <c r="D38" s="2"/>
      <c r="E38" s="2"/>
      <c r="F38" s="2"/>
      <c r="G38" s="2"/>
      <c r="H38" s="2"/>
      <c r="I38" s="2"/>
      <c r="J38" s="2"/>
      <c r="K38" s="2"/>
      <c r="M38" s="47"/>
    </row>
    <row r="39" spans="1:17" x14ac:dyDescent="0.3">
      <c r="E39" s="47"/>
      <c r="F39" s="47"/>
      <c r="G39" s="46"/>
      <c r="J39" s="47"/>
      <c r="L39" s="47"/>
    </row>
    <row r="40" spans="1:17" ht="15.5" x14ac:dyDescent="0.35">
      <c r="A40" s="3" t="s">
        <v>46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7" ht="15.5" x14ac:dyDescent="0.35">
      <c r="A41" s="1"/>
      <c r="B41" s="2"/>
      <c r="C41" s="2"/>
      <c r="D41" s="2"/>
      <c r="E41" s="2"/>
      <c r="F41" s="2"/>
      <c r="G41" s="2"/>
      <c r="H41" s="2"/>
      <c r="I41" s="33"/>
      <c r="J41" s="2"/>
      <c r="K41" s="2"/>
      <c r="L41" s="34"/>
      <c r="M41" s="2"/>
      <c r="N41" s="2"/>
      <c r="O41" s="2"/>
    </row>
    <row r="42" spans="1:17" ht="15.5" x14ac:dyDescent="0.35">
      <c r="A42" s="11" t="s">
        <v>0</v>
      </c>
      <c r="B42" s="56" t="s">
        <v>1</v>
      </c>
      <c r="C42" s="56"/>
      <c r="D42" s="55" t="s">
        <v>2</v>
      </c>
      <c r="E42" s="55"/>
      <c r="F42" s="55" t="s">
        <v>3</v>
      </c>
      <c r="G42" s="55"/>
      <c r="H42" s="55" t="s">
        <v>36</v>
      </c>
      <c r="I42" s="55"/>
      <c r="J42" s="55" t="s">
        <v>39</v>
      </c>
      <c r="K42" s="55"/>
      <c r="L42" s="55" t="s">
        <v>43</v>
      </c>
      <c r="M42" s="55"/>
      <c r="N42" s="55" t="s">
        <v>44</v>
      </c>
      <c r="O42" s="55"/>
      <c r="P42" s="56" t="s">
        <v>4</v>
      </c>
      <c r="Q42" s="56"/>
    </row>
    <row r="43" spans="1:17" ht="15.5" x14ac:dyDescent="0.35">
      <c r="A43" s="9"/>
      <c r="B43" s="19" t="s">
        <v>5</v>
      </c>
      <c r="C43" s="14" t="s">
        <v>6</v>
      </c>
      <c r="D43" s="14" t="s">
        <v>5</v>
      </c>
      <c r="E43" s="14" t="s">
        <v>6</v>
      </c>
      <c r="F43" s="14" t="s">
        <v>5</v>
      </c>
      <c r="G43" s="15" t="s">
        <v>6</v>
      </c>
      <c r="H43" s="14" t="s">
        <v>5</v>
      </c>
      <c r="I43" s="15" t="s">
        <v>6</v>
      </c>
      <c r="J43" s="14" t="s">
        <v>5</v>
      </c>
      <c r="K43" s="15" t="s">
        <v>6</v>
      </c>
      <c r="L43" s="14" t="s">
        <v>5</v>
      </c>
      <c r="M43" s="15" t="s">
        <v>6</v>
      </c>
      <c r="N43" s="14" t="s">
        <v>5</v>
      </c>
      <c r="O43" s="15" t="s">
        <v>6</v>
      </c>
      <c r="P43" s="14" t="s">
        <v>5</v>
      </c>
      <c r="Q43" s="14" t="s">
        <v>6</v>
      </c>
    </row>
    <row r="44" spans="1:17" ht="15.5" x14ac:dyDescent="0.35">
      <c r="A44" s="9" t="s">
        <v>7</v>
      </c>
      <c r="B44" s="12"/>
      <c r="C44" s="20"/>
      <c r="D44" s="20"/>
      <c r="E44" s="20"/>
      <c r="F44" s="20"/>
      <c r="G44" s="13"/>
      <c r="H44" s="20"/>
      <c r="I44" s="13"/>
      <c r="J44" s="20"/>
      <c r="K44" s="13"/>
      <c r="L44" s="20"/>
      <c r="M44" s="13"/>
      <c r="N44" s="20"/>
      <c r="O44" s="13"/>
      <c r="P44" s="20"/>
      <c r="Q44" s="20"/>
    </row>
    <row r="45" spans="1:17" ht="15.5" x14ac:dyDescent="0.35">
      <c r="A45" s="16" t="s">
        <v>8</v>
      </c>
      <c r="B45" s="29"/>
      <c r="C45" s="30"/>
      <c r="D45" s="30"/>
      <c r="E45" s="30"/>
      <c r="F45" s="30"/>
      <c r="G45" s="30"/>
      <c r="H45" s="28"/>
      <c r="I45" s="28"/>
      <c r="J45" s="24">
        <v>997000</v>
      </c>
      <c r="K45" s="24">
        <v>997000</v>
      </c>
      <c r="L45" s="22">
        <v>997000</v>
      </c>
      <c r="M45" s="22">
        <v>997000</v>
      </c>
      <c r="N45" s="22">
        <v>997000</v>
      </c>
      <c r="O45" s="22">
        <v>997000</v>
      </c>
      <c r="P45" s="30"/>
      <c r="Q45" s="30"/>
    </row>
    <row r="46" spans="1:17" ht="15.5" x14ac:dyDescent="0.35">
      <c r="A46" s="16" t="s">
        <v>22</v>
      </c>
      <c r="B46" s="31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30"/>
      <c r="Q46" s="30"/>
    </row>
    <row r="47" spans="1:17" ht="15.5" x14ac:dyDescent="0.35">
      <c r="A47" s="16" t="s">
        <v>9</v>
      </c>
      <c r="B47" s="25">
        <v>3024962.3869257439</v>
      </c>
      <c r="C47" s="24">
        <v>3308752.37</v>
      </c>
      <c r="D47" s="25">
        <v>1673410.8553558348</v>
      </c>
      <c r="E47" s="24">
        <v>1830403.63</v>
      </c>
      <c r="F47" s="25">
        <v>2534842.8404129385</v>
      </c>
      <c r="G47" s="26">
        <v>2772651.7500000005</v>
      </c>
      <c r="H47" s="25">
        <v>1591249.0594378302</v>
      </c>
      <c r="I47" s="24">
        <v>1740533.74</v>
      </c>
      <c r="J47" s="25">
        <v>0</v>
      </c>
      <c r="K47" s="24">
        <v>0</v>
      </c>
      <c r="L47" s="25">
        <v>0</v>
      </c>
      <c r="M47" s="24">
        <v>0</v>
      </c>
      <c r="N47" s="25">
        <v>0</v>
      </c>
      <c r="O47" s="24">
        <v>0</v>
      </c>
      <c r="P47" s="30"/>
      <c r="Q47" s="30"/>
    </row>
    <row r="48" spans="1:17" ht="15.5" x14ac:dyDescent="0.35">
      <c r="A48" s="16" t="s">
        <v>23</v>
      </c>
      <c r="B48" s="25">
        <v>16512776.624468306</v>
      </c>
      <c r="C48" s="24">
        <v>18122116.869999997</v>
      </c>
      <c r="D48" s="25">
        <v>15736050.699941806</v>
      </c>
      <c r="E48" s="24">
        <v>17269691</v>
      </c>
      <c r="F48" s="25">
        <v>17669910.731517453</v>
      </c>
      <c r="G48" s="26">
        <v>19392025.619999997</v>
      </c>
      <c r="H48" s="25">
        <v>9497668.0731923953</v>
      </c>
      <c r="I48" s="24">
        <v>10423313.700000001</v>
      </c>
      <c r="J48" s="28"/>
      <c r="K48" s="28"/>
      <c r="L48" s="28"/>
      <c r="M48" s="28"/>
      <c r="N48" s="28"/>
      <c r="O48" s="28"/>
      <c r="P48" s="30"/>
      <c r="Q48" s="30"/>
    </row>
    <row r="49" spans="1:17" ht="15.5" x14ac:dyDescent="0.35">
      <c r="A49" s="16" t="s">
        <v>24</v>
      </c>
      <c r="B49" s="25">
        <v>4260648.4385832818</v>
      </c>
      <c r="C49" s="24">
        <v>4677764.63</v>
      </c>
      <c r="D49" s="25">
        <v>2922246.3387058312</v>
      </c>
      <c r="E49" s="24">
        <v>3208333.3699999996</v>
      </c>
      <c r="F49" s="25">
        <v>4339600.0861992817</v>
      </c>
      <c r="G49" s="26">
        <v>4764445.6199999992</v>
      </c>
      <c r="H49" s="25">
        <v>2776267.8213338265</v>
      </c>
      <c r="I49" s="24">
        <v>3048063.5999999992</v>
      </c>
      <c r="J49" s="28"/>
      <c r="K49" s="28"/>
      <c r="L49" s="28"/>
      <c r="M49" s="28"/>
      <c r="N49" s="28"/>
      <c r="O49" s="28"/>
      <c r="P49" s="28"/>
      <c r="Q49" s="28"/>
    </row>
    <row r="50" spans="1:17" ht="15.5" x14ac:dyDescent="0.35">
      <c r="A50" s="16" t="s">
        <v>25</v>
      </c>
      <c r="B50" s="25">
        <v>229184.11999999994</v>
      </c>
      <c r="C50" s="24">
        <v>229184.11999999994</v>
      </c>
      <c r="D50" s="25">
        <v>77231</v>
      </c>
      <c r="E50" s="24">
        <v>77231</v>
      </c>
      <c r="F50" s="25">
        <v>122927</v>
      </c>
      <c r="G50" s="26">
        <v>122927</v>
      </c>
      <c r="H50" s="25">
        <v>79194.5</v>
      </c>
      <c r="I50" s="24">
        <v>79194.5</v>
      </c>
      <c r="J50" s="25">
        <v>0</v>
      </c>
      <c r="K50" s="24">
        <v>0</v>
      </c>
      <c r="L50" s="25">
        <v>0</v>
      </c>
      <c r="M50" s="24">
        <v>0</v>
      </c>
      <c r="N50" s="25">
        <v>0</v>
      </c>
      <c r="O50" s="24">
        <v>0</v>
      </c>
      <c r="P50" s="30"/>
      <c r="Q50" s="30"/>
    </row>
    <row r="51" spans="1:17" ht="15.5" x14ac:dyDescent="0.35">
      <c r="A51" s="16" t="s">
        <v>26</v>
      </c>
      <c r="B51" s="25">
        <v>1105726.3799999999</v>
      </c>
      <c r="C51" s="24">
        <v>1105726.3799999999</v>
      </c>
      <c r="D51" s="25">
        <v>1451505</v>
      </c>
      <c r="E51" s="24">
        <v>1451505</v>
      </c>
      <c r="F51" s="25">
        <v>1635354.3800000001</v>
      </c>
      <c r="G51" s="26">
        <v>1635354.3800000001</v>
      </c>
      <c r="H51" s="25">
        <v>796135.50000000012</v>
      </c>
      <c r="I51" s="24">
        <v>796135.50000000012</v>
      </c>
      <c r="J51" s="28"/>
      <c r="K51" s="28"/>
      <c r="L51" s="28"/>
      <c r="M51" s="28"/>
      <c r="N51" s="28"/>
      <c r="O51" s="28"/>
      <c r="P51" s="30"/>
      <c r="Q51" s="30"/>
    </row>
    <row r="52" spans="1:17" ht="15.5" x14ac:dyDescent="0.35">
      <c r="A52" s="16" t="s">
        <v>42</v>
      </c>
      <c r="B52" s="25">
        <v>5363516.68</v>
      </c>
      <c r="C52" s="24">
        <v>5363516.68</v>
      </c>
      <c r="D52" s="25">
        <v>3882707.93</v>
      </c>
      <c r="E52" s="53">
        <v>3882707.93</v>
      </c>
      <c r="F52" s="25">
        <v>4537084.91</v>
      </c>
      <c r="G52" s="24">
        <v>4537084.91</v>
      </c>
      <c r="H52" s="25">
        <v>3872697.89</v>
      </c>
      <c r="I52" s="24">
        <v>3872697.89</v>
      </c>
      <c r="J52" s="25">
        <v>1693593.89</v>
      </c>
      <c r="K52" s="24">
        <v>1693593.89</v>
      </c>
      <c r="L52" s="25">
        <v>558854.89</v>
      </c>
      <c r="M52" s="53">
        <v>558854.89</v>
      </c>
      <c r="N52" s="25">
        <v>353814.62</v>
      </c>
      <c r="O52" s="53">
        <v>353814.62</v>
      </c>
      <c r="P52" s="38"/>
      <c r="Q52" s="30"/>
    </row>
    <row r="53" spans="1:17" ht="15.5" x14ac:dyDescent="0.35">
      <c r="A53" s="9" t="s">
        <v>10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5.5" x14ac:dyDescent="0.35">
      <c r="A54" s="16" t="s">
        <v>11</v>
      </c>
      <c r="B54" s="25">
        <v>445474.97452427144</v>
      </c>
      <c r="C54" s="18">
        <v>697000</v>
      </c>
      <c r="D54" s="25">
        <v>90756.737994901792</v>
      </c>
      <c r="E54" s="18">
        <v>142000</v>
      </c>
      <c r="F54" s="25">
        <v>397540.07769597822</v>
      </c>
      <c r="G54" s="18">
        <v>622000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4">
        <v>0</v>
      </c>
      <c r="N54" s="25">
        <v>0</v>
      </c>
      <c r="O54" s="24">
        <v>0</v>
      </c>
      <c r="P54" s="28"/>
      <c r="Q54" s="28"/>
    </row>
    <row r="55" spans="1:17" ht="15.5" x14ac:dyDescent="0.35">
      <c r="A55" s="9" t="s">
        <v>12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5.5" x14ac:dyDescent="0.35">
      <c r="A56" s="16" t="s">
        <v>37</v>
      </c>
      <c r="B56" s="25">
        <v>8259.4174354555053</v>
      </c>
      <c r="C56" s="18">
        <v>64270.959999999992</v>
      </c>
      <c r="D56" s="25">
        <v>0</v>
      </c>
      <c r="E56" s="21">
        <v>0</v>
      </c>
      <c r="F56" s="25">
        <v>0</v>
      </c>
      <c r="G56" s="26">
        <v>0</v>
      </c>
      <c r="H56" s="25">
        <v>0</v>
      </c>
      <c r="I56" s="24">
        <v>0</v>
      </c>
      <c r="J56" s="35"/>
      <c r="K56" s="36"/>
      <c r="L56" s="28"/>
      <c r="M56" s="28"/>
      <c r="N56" s="28"/>
      <c r="O56" s="28"/>
      <c r="P56" s="28"/>
      <c r="Q56" s="28"/>
    </row>
    <row r="57" spans="1:17" ht="15.5" x14ac:dyDescent="0.35">
      <c r="A57" s="9" t="s">
        <v>27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5.5" x14ac:dyDescent="0.35">
      <c r="A58" s="16" t="s">
        <v>28</v>
      </c>
      <c r="B58" s="25">
        <v>213709.04697700418</v>
      </c>
      <c r="C58" s="24">
        <v>238194.55000000002</v>
      </c>
      <c r="D58" s="25">
        <v>255384.56558627958</v>
      </c>
      <c r="E58" s="24">
        <v>284645</v>
      </c>
      <c r="F58" s="25">
        <v>103473.16437041663</v>
      </c>
      <c r="G58" s="26">
        <v>115328.5</v>
      </c>
      <c r="H58" s="25">
        <v>10628.27579593904</v>
      </c>
      <c r="I58" s="26">
        <v>11846</v>
      </c>
      <c r="J58" s="35"/>
      <c r="K58" s="36"/>
      <c r="L58" s="28"/>
      <c r="M58" s="28"/>
      <c r="N58" s="28"/>
      <c r="O58" s="28"/>
      <c r="P58" s="28"/>
      <c r="Q58" s="28"/>
    </row>
    <row r="59" spans="1:17" ht="15.5" x14ac:dyDescent="0.35">
      <c r="A59" s="9" t="s">
        <v>13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5.5" x14ac:dyDescent="0.35">
      <c r="A60" s="16" t="s">
        <v>14</v>
      </c>
      <c r="B60" s="25">
        <v>30574.008675439465</v>
      </c>
      <c r="C60" s="18">
        <v>148171.87000000002</v>
      </c>
      <c r="D60" s="25">
        <v>17876.21795020303</v>
      </c>
      <c r="E60" s="18">
        <v>86634.13</v>
      </c>
      <c r="F60" s="25">
        <v>25239.308701331309</v>
      </c>
      <c r="G60" s="24">
        <v>122318.13</v>
      </c>
      <c r="H60" s="25">
        <v>16578.688832203647</v>
      </c>
      <c r="I60" s="24">
        <v>80345.87</v>
      </c>
      <c r="J60" s="25">
        <v>0</v>
      </c>
      <c r="K60" s="24">
        <v>0</v>
      </c>
      <c r="L60" s="25">
        <v>0</v>
      </c>
      <c r="M60" s="24">
        <v>0</v>
      </c>
      <c r="N60" s="25">
        <v>0</v>
      </c>
      <c r="O60" s="24">
        <v>0</v>
      </c>
      <c r="P60" s="28"/>
      <c r="Q60" s="28"/>
    </row>
    <row r="61" spans="1:17" ht="15.5" x14ac:dyDescent="0.35">
      <c r="A61" s="16" t="s">
        <v>29</v>
      </c>
      <c r="B61" s="25">
        <v>630224.99785915914</v>
      </c>
      <c r="C61" s="10">
        <v>1413447.7400000005</v>
      </c>
      <c r="D61" s="25">
        <v>304471.26803843444</v>
      </c>
      <c r="E61" s="18">
        <v>682858.07</v>
      </c>
      <c r="F61" s="25">
        <v>271961.70974382909</v>
      </c>
      <c r="G61" s="26">
        <v>609946.71000000031</v>
      </c>
      <c r="H61" s="25">
        <v>63295.03190269685</v>
      </c>
      <c r="I61" s="26">
        <v>141956</v>
      </c>
      <c r="J61" s="35"/>
      <c r="K61" s="35"/>
      <c r="L61" s="28"/>
      <c r="M61" s="28"/>
      <c r="N61" s="28"/>
      <c r="O61" s="28"/>
      <c r="P61" s="28"/>
      <c r="Q61" s="28"/>
    </row>
    <row r="62" spans="1:17" ht="15.5" x14ac:dyDescent="0.35">
      <c r="A62" s="9" t="s">
        <v>15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5.5" x14ac:dyDescent="0.35">
      <c r="A63" s="16" t="s">
        <v>16</v>
      </c>
      <c r="B63" s="25">
        <v>23071489.287073947</v>
      </c>
      <c r="C63" s="24">
        <v>39482760.479999989</v>
      </c>
      <c r="D63" s="25">
        <v>16103620.203302016</v>
      </c>
      <c r="E63" s="24">
        <v>27558488.809999999</v>
      </c>
      <c r="F63" s="25">
        <v>17999289.883236498</v>
      </c>
      <c r="G63" s="26">
        <v>30802591.129999984</v>
      </c>
      <c r="H63" s="25">
        <v>9585795.9099044129</v>
      </c>
      <c r="I63" s="24">
        <v>16404388.950000009</v>
      </c>
      <c r="J63" s="25">
        <v>0</v>
      </c>
      <c r="K63" s="26">
        <v>0</v>
      </c>
      <c r="L63" s="25">
        <v>0</v>
      </c>
      <c r="M63" s="26">
        <v>0</v>
      </c>
      <c r="N63" s="25">
        <v>0</v>
      </c>
      <c r="O63" s="26">
        <v>0</v>
      </c>
      <c r="P63" s="28"/>
      <c r="Q63" s="28"/>
    </row>
    <row r="64" spans="1:17" ht="15.5" x14ac:dyDescent="0.35">
      <c r="A64" s="16" t="s">
        <v>17</v>
      </c>
      <c r="B64" s="25">
        <v>2446905.1199999996</v>
      </c>
      <c r="C64" s="24">
        <v>2446905.1199999996</v>
      </c>
      <c r="D64" s="25">
        <v>1430716.8699999999</v>
      </c>
      <c r="E64" s="24">
        <v>1430716.8699999999</v>
      </c>
      <c r="F64" s="25">
        <v>2019996</v>
      </c>
      <c r="G64" s="26">
        <v>2019996</v>
      </c>
      <c r="H64" s="25">
        <v>1315044.1099999999</v>
      </c>
      <c r="I64" s="24">
        <v>1315044.1099999999</v>
      </c>
      <c r="J64" s="25">
        <v>0</v>
      </c>
      <c r="K64" s="24">
        <v>0</v>
      </c>
      <c r="L64" s="25">
        <v>0</v>
      </c>
      <c r="M64" s="24">
        <v>0</v>
      </c>
      <c r="N64" s="25">
        <v>0</v>
      </c>
      <c r="O64" s="24">
        <v>0</v>
      </c>
      <c r="P64" s="28"/>
      <c r="Q64" s="28"/>
    </row>
    <row r="65" spans="1:17" ht="15.5" x14ac:dyDescent="0.35">
      <c r="A65" s="9" t="s">
        <v>18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5.5" x14ac:dyDescent="0.35">
      <c r="A66" s="16" t="s">
        <v>19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4">
        <v>68089.614263157433</v>
      </c>
      <c r="Q66" s="24">
        <v>157643.71000000008</v>
      </c>
    </row>
    <row r="67" spans="1:17" ht="15.5" x14ac:dyDescent="0.35">
      <c r="A67" s="9" t="s">
        <v>30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15.5" x14ac:dyDescent="0.35">
      <c r="A68" s="17" t="s">
        <v>31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4">
        <v>44408.848416699249</v>
      </c>
      <c r="Q68" s="24">
        <v>90308.34</v>
      </c>
    </row>
    <row r="69" spans="1:17" ht="15.5" x14ac:dyDescent="0.35">
      <c r="A69" s="9" t="s">
        <v>32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5.5" x14ac:dyDescent="0.35">
      <c r="A70" s="17" t="s">
        <v>33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4">
        <v>50489.452877390599</v>
      </c>
      <c r="Q70" s="24">
        <v>152777.26999999999</v>
      </c>
    </row>
    <row r="71" spans="1:17" ht="15.5" x14ac:dyDescent="0.35">
      <c r="A71" s="9" t="s">
        <v>50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ht="15.5" x14ac:dyDescent="0.35">
      <c r="A72" s="17" t="s">
        <v>41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4">
        <v>5289019.4633467151</v>
      </c>
      <c r="Q72" s="24">
        <v>6082308</v>
      </c>
    </row>
    <row r="73" spans="1:17" ht="15.5" x14ac:dyDescent="0.35">
      <c r="A73" s="4" t="s">
        <v>34</v>
      </c>
      <c r="B73" s="23">
        <f t="shared" ref="B73:K73" si="1">SUM(B45:B52,B54,B56,B58,B60:B61,B63:B64,B66:B66,B68,B72,B70)</f>
        <v>57343451.482522607</v>
      </c>
      <c r="C73" s="23">
        <f t="shared" si="1"/>
        <v>77297811.769999981</v>
      </c>
      <c r="D73" s="23">
        <f t="shared" si="1"/>
        <v>43945977.686875306</v>
      </c>
      <c r="E73" s="23">
        <f t="shared" si="1"/>
        <v>57905214.809999995</v>
      </c>
      <c r="F73" s="23">
        <f t="shared" si="1"/>
        <v>51657220.091877721</v>
      </c>
      <c r="G73" s="23">
        <f t="shared" si="1"/>
        <v>67516669.749999985</v>
      </c>
      <c r="H73" s="23">
        <f t="shared" si="1"/>
        <v>29604554.860399306</v>
      </c>
      <c r="I73" s="23">
        <f t="shared" si="1"/>
        <v>37913519.860000007</v>
      </c>
      <c r="J73" s="23">
        <f t="shared" si="1"/>
        <v>2690593.8899999997</v>
      </c>
      <c r="K73" s="23">
        <f t="shared" si="1"/>
        <v>2690593.8899999997</v>
      </c>
      <c r="L73" s="23">
        <f t="shared" ref="L73:O73" si="2">SUM(L45:L52,L54,L56,L58,L60:L61,L63:L64,L66:L66,L68,L72,L70)</f>
        <v>1555854.8900000001</v>
      </c>
      <c r="M73" s="23">
        <f t="shared" si="2"/>
        <v>1555854.8900000001</v>
      </c>
      <c r="N73" s="23">
        <f t="shared" si="2"/>
        <v>1350814.62</v>
      </c>
      <c r="O73" s="23">
        <f t="shared" si="2"/>
        <v>1350814.62</v>
      </c>
      <c r="P73" s="23">
        <f>SUM(P45:P52,P54,P56,P58,P60:P61,P63:P64,P66:P66,P68,P72,P70)</f>
        <v>5452007.3789039617</v>
      </c>
      <c r="Q73" s="23">
        <f>SUM(Q45:Q52,Q54,Q56,Q58,Q60:Q61,Q63:Q64,Q66:Q66,Q68,Q72,Q70)</f>
        <v>6483037.3199999994</v>
      </c>
    </row>
    <row r="74" spans="1:17" ht="15.5" x14ac:dyDescent="0.35">
      <c r="A74" s="1"/>
      <c r="B74" s="6" t="s">
        <v>5</v>
      </c>
      <c r="C74" s="6" t="s">
        <v>6</v>
      </c>
      <c r="D74" s="18"/>
      <c r="E74" s="18"/>
      <c r="F74" s="18"/>
      <c r="G74" s="18"/>
      <c r="H74" s="18"/>
      <c r="I74" s="18" t="s">
        <v>20</v>
      </c>
      <c r="J74" s="18"/>
      <c r="K74" s="18"/>
      <c r="L74" s="2"/>
      <c r="M74" s="2"/>
    </row>
    <row r="75" spans="1:17" ht="15.5" x14ac:dyDescent="0.35">
      <c r="A75" s="7" t="s">
        <v>35</v>
      </c>
      <c r="B75" s="5">
        <f>SUM(B73,D73,F73,H73,J73,L73,N73,P73)</f>
        <v>193600474.90057889</v>
      </c>
      <c r="C75" s="5">
        <f>SUM(C73,E73,G73,I73,K73,M73,O73,Q73)</f>
        <v>252713516.90999997</v>
      </c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7" ht="15.5" x14ac:dyDescent="0.3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7" ht="15.5" x14ac:dyDescent="0.35">
      <c r="A77" s="1" t="s">
        <v>21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7" ht="15.5" x14ac:dyDescent="0.35">
      <c r="A78" s="1" t="s">
        <v>38</v>
      </c>
      <c r="B78" s="2"/>
      <c r="C78" s="2"/>
      <c r="D78" s="2"/>
      <c r="E78" s="2"/>
      <c r="F78" s="2"/>
      <c r="G78" s="2"/>
      <c r="H78" s="2"/>
      <c r="I78" s="2"/>
      <c r="J78" s="2"/>
      <c r="K78" s="2"/>
    </row>
    <row r="80" spans="1:17" ht="15.5" x14ac:dyDescent="0.35">
      <c r="A80" s="3" t="s">
        <v>45</v>
      </c>
    </row>
    <row r="81" spans="1:19" ht="15.5" x14ac:dyDescent="0.35">
      <c r="A81" s="1"/>
    </row>
    <row r="82" spans="1:19" ht="15.5" x14ac:dyDescent="0.35">
      <c r="A82" s="11" t="s">
        <v>0</v>
      </c>
      <c r="B82" s="56" t="s">
        <v>51</v>
      </c>
      <c r="C82" s="56"/>
      <c r="D82" s="55" t="s">
        <v>52</v>
      </c>
      <c r="E82" s="55"/>
      <c r="F82" s="55" t="s">
        <v>2</v>
      </c>
      <c r="G82" s="55"/>
      <c r="H82" s="55" t="s">
        <v>3</v>
      </c>
      <c r="I82" s="55"/>
      <c r="J82" s="55" t="s">
        <v>36</v>
      </c>
      <c r="K82" s="55"/>
      <c r="L82" s="55" t="s">
        <v>39</v>
      </c>
      <c r="M82" s="55"/>
      <c r="N82" s="55" t="s">
        <v>43</v>
      </c>
      <c r="O82" s="55"/>
      <c r="P82" s="55" t="s">
        <v>44</v>
      </c>
      <c r="Q82" s="55"/>
      <c r="R82" s="56" t="s">
        <v>4</v>
      </c>
      <c r="S82" s="56"/>
    </row>
    <row r="83" spans="1:19" ht="15.5" x14ac:dyDescent="0.35">
      <c r="A83" s="9"/>
      <c r="B83" s="19" t="s">
        <v>5</v>
      </c>
      <c r="C83" s="14" t="s">
        <v>6</v>
      </c>
      <c r="D83" s="14" t="s">
        <v>5</v>
      </c>
      <c r="E83" s="14" t="s">
        <v>6</v>
      </c>
      <c r="F83" s="14" t="s">
        <v>5</v>
      </c>
      <c r="G83" s="14" t="s">
        <v>6</v>
      </c>
      <c r="H83" s="14" t="s">
        <v>5</v>
      </c>
      <c r="I83" s="15" t="s">
        <v>6</v>
      </c>
      <c r="J83" s="14" t="s">
        <v>5</v>
      </c>
      <c r="K83" s="15" t="s">
        <v>6</v>
      </c>
      <c r="L83" s="14" t="s">
        <v>5</v>
      </c>
      <c r="M83" s="15" t="s">
        <v>6</v>
      </c>
      <c r="N83" s="14" t="s">
        <v>5</v>
      </c>
      <c r="O83" s="15" t="s">
        <v>6</v>
      </c>
      <c r="P83" s="14" t="s">
        <v>5</v>
      </c>
      <c r="Q83" s="15" t="s">
        <v>6</v>
      </c>
      <c r="R83" s="14" t="s">
        <v>5</v>
      </c>
      <c r="S83" s="14" t="s">
        <v>6</v>
      </c>
    </row>
    <row r="84" spans="1:19" ht="15.5" x14ac:dyDescent="0.35">
      <c r="A84" s="9" t="s">
        <v>7</v>
      </c>
      <c r="B84" s="12"/>
      <c r="C84" s="20"/>
      <c r="D84" s="20"/>
      <c r="E84" s="20"/>
      <c r="F84" s="20"/>
      <c r="G84" s="20"/>
      <c r="H84" s="20"/>
      <c r="I84" s="13"/>
      <c r="J84" s="20"/>
      <c r="K84" s="13"/>
      <c r="L84" s="20"/>
      <c r="M84" s="13"/>
      <c r="N84" s="20"/>
      <c r="O84" s="13"/>
      <c r="P84" s="20"/>
      <c r="Q84" s="13"/>
      <c r="R84" s="20"/>
      <c r="S84" s="20"/>
    </row>
    <row r="85" spans="1:19" ht="15.5" x14ac:dyDescent="0.35">
      <c r="A85" s="16" t="s">
        <v>8</v>
      </c>
      <c r="B85" s="30"/>
      <c r="C85" s="30"/>
      <c r="D85" s="25">
        <v>997000</v>
      </c>
      <c r="E85" s="25">
        <v>997000</v>
      </c>
      <c r="F85" s="30"/>
      <c r="G85" s="30"/>
      <c r="H85" s="30"/>
      <c r="I85" s="30"/>
      <c r="J85" s="28"/>
      <c r="K85" s="28"/>
      <c r="L85" s="28"/>
      <c r="M85" s="28"/>
      <c r="N85" s="28"/>
      <c r="O85" s="28"/>
      <c r="P85" s="28"/>
      <c r="Q85" s="28"/>
      <c r="R85" s="30"/>
      <c r="S85" s="30"/>
    </row>
    <row r="86" spans="1:19" ht="15.5" x14ac:dyDescent="0.35">
      <c r="A86" s="16" t="s">
        <v>22</v>
      </c>
      <c r="B86" s="28"/>
      <c r="C86" s="28"/>
      <c r="D86" s="24">
        <v>745379</v>
      </c>
      <c r="E86" s="24">
        <v>745379</v>
      </c>
      <c r="F86" s="28"/>
      <c r="G86" s="28"/>
      <c r="H86" s="28"/>
      <c r="I86" s="28"/>
      <c r="J86" s="28"/>
      <c r="K86" s="28"/>
      <c r="L86" s="24">
        <v>4343355</v>
      </c>
      <c r="M86" s="24">
        <v>4343355</v>
      </c>
      <c r="N86" s="28"/>
      <c r="O86" s="28"/>
      <c r="P86" s="28"/>
      <c r="Q86" s="28"/>
      <c r="R86" s="30"/>
      <c r="S86" s="30"/>
    </row>
    <row r="87" spans="1:19" ht="15.5" x14ac:dyDescent="0.35">
      <c r="A87" s="16" t="s">
        <v>9</v>
      </c>
      <c r="B87" s="25">
        <v>819408.50210526772</v>
      </c>
      <c r="C87" s="25">
        <v>902386.99999999977</v>
      </c>
      <c r="D87" s="25">
        <v>3139934.3486373522</v>
      </c>
      <c r="E87" s="25">
        <v>3457904</v>
      </c>
      <c r="F87" s="25">
        <v>1854156.3748356178</v>
      </c>
      <c r="G87" s="25">
        <v>2041920</v>
      </c>
      <c r="H87" s="25">
        <v>2706836.5740349698</v>
      </c>
      <c r="I87" s="25">
        <v>2980948</v>
      </c>
      <c r="J87" s="25">
        <v>2130324.8089861381</v>
      </c>
      <c r="K87" s="25">
        <v>2346055</v>
      </c>
      <c r="L87" s="25">
        <v>3913933.3087464697</v>
      </c>
      <c r="M87" s="25">
        <v>4310283</v>
      </c>
      <c r="N87" s="25">
        <v>1379491.9070158345</v>
      </c>
      <c r="O87" s="25">
        <v>1519188</v>
      </c>
      <c r="P87" s="25">
        <v>1182138.1946517858</v>
      </c>
      <c r="Q87" s="25">
        <v>1301849</v>
      </c>
      <c r="R87" s="30"/>
      <c r="S87" s="30"/>
    </row>
    <row r="88" spans="1:19" ht="15.5" x14ac:dyDescent="0.35">
      <c r="A88" s="16" t="s">
        <v>23</v>
      </c>
      <c r="B88" s="25">
        <v>4487511.9102854049</v>
      </c>
      <c r="C88" s="25">
        <v>4942395.5</v>
      </c>
      <c r="D88" s="25">
        <v>15621837.286869349</v>
      </c>
      <c r="E88" s="25">
        <v>17205369</v>
      </c>
      <c r="F88" s="25">
        <v>14639356.020894915</v>
      </c>
      <c r="G88" s="25">
        <v>16123297</v>
      </c>
      <c r="H88" s="25">
        <v>16692261.118568141</v>
      </c>
      <c r="I88" s="25">
        <v>18384298</v>
      </c>
      <c r="J88" s="25">
        <v>14749659.897713561</v>
      </c>
      <c r="K88" s="25">
        <v>16244782</v>
      </c>
      <c r="L88" s="25">
        <v>16258420.086228915</v>
      </c>
      <c r="M88" s="25">
        <v>17906480</v>
      </c>
      <c r="N88" s="25">
        <v>5238700.9688178562</v>
      </c>
      <c r="O88" s="25">
        <v>5769730</v>
      </c>
      <c r="P88" s="25">
        <v>4866657.7095702076</v>
      </c>
      <c r="Q88" s="25">
        <v>5359974</v>
      </c>
      <c r="R88" s="30"/>
      <c r="S88" s="30"/>
    </row>
    <row r="89" spans="1:19" ht="15.5" x14ac:dyDescent="0.35">
      <c r="A89" s="16" t="s">
        <v>24</v>
      </c>
      <c r="B89" s="25">
        <v>1158320.8490522436</v>
      </c>
      <c r="C89" s="24">
        <v>1275754</v>
      </c>
      <c r="D89" s="25">
        <v>3947986.3400974101</v>
      </c>
      <c r="E89" s="24">
        <v>4348242</v>
      </c>
      <c r="F89" s="25">
        <v>3177825.0130376644</v>
      </c>
      <c r="G89" s="24">
        <v>3500000</v>
      </c>
      <c r="H89" s="25">
        <v>4719140.0565112187</v>
      </c>
      <c r="I89" s="26">
        <v>5197577</v>
      </c>
      <c r="J89" s="25">
        <v>3320986.9378250148</v>
      </c>
      <c r="K89" s="24">
        <v>3657676</v>
      </c>
      <c r="L89" s="25">
        <v>4124002.4357695472</v>
      </c>
      <c r="M89" s="24">
        <v>4542103</v>
      </c>
      <c r="N89" s="25">
        <v>1748535.5648737177</v>
      </c>
      <c r="O89" s="24">
        <v>1925806</v>
      </c>
      <c r="P89" s="25">
        <v>1283645.1880664118</v>
      </c>
      <c r="Q89" s="24">
        <v>1413784</v>
      </c>
      <c r="R89" s="28"/>
      <c r="S89" s="28"/>
    </row>
    <row r="90" spans="1:19" ht="15.5" x14ac:dyDescent="0.35">
      <c r="A90" s="16" t="s">
        <v>49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25">
        <v>1709869</v>
      </c>
      <c r="O90" s="24">
        <v>1709869</v>
      </c>
      <c r="P90" s="30"/>
      <c r="Q90" s="30"/>
      <c r="R90" s="28"/>
      <c r="S90" s="28"/>
    </row>
    <row r="91" spans="1:19" ht="15.5" x14ac:dyDescent="0.35">
      <c r="A91" s="16" t="s">
        <v>25</v>
      </c>
      <c r="B91" s="25">
        <v>62504.75</v>
      </c>
      <c r="C91" s="24">
        <v>62504.75</v>
      </c>
      <c r="D91" s="24">
        <v>190370</v>
      </c>
      <c r="E91" s="24">
        <v>190370</v>
      </c>
      <c r="F91" s="24">
        <v>74732</v>
      </c>
      <c r="G91" s="24">
        <v>74732</v>
      </c>
      <c r="H91" s="24">
        <v>102697</v>
      </c>
      <c r="I91" s="26">
        <v>102697</v>
      </c>
      <c r="J91" s="24">
        <v>96509</v>
      </c>
      <c r="K91" s="24">
        <v>96509</v>
      </c>
      <c r="L91" s="24">
        <v>113169</v>
      </c>
      <c r="M91" s="24">
        <v>113169</v>
      </c>
      <c r="N91" s="24">
        <v>56644</v>
      </c>
      <c r="O91" s="24">
        <v>56644</v>
      </c>
      <c r="P91" s="24">
        <v>35819</v>
      </c>
      <c r="Q91" s="24">
        <v>35819</v>
      </c>
      <c r="R91" s="30"/>
      <c r="S91" s="30"/>
    </row>
    <row r="92" spans="1:19" ht="15.5" x14ac:dyDescent="0.35">
      <c r="A92" s="16" t="s">
        <v>26</v>
      </c>
      <c r="B92" s="25">
        <v>301562</v>
      </c>
      <c r="C92" s="24">
        <v>301562</v>
      </c>
      <c r="D92" s="24">
        <v>1159597</v>
      </c>
      <c r="E92" s="24">
        <v>1159597</v>
      </c>
      <c r="F92" s="24">
        <v>1501112</v>
      </c>
      <c r="G92" s="24">
        <v>1501112</v>
      </c>
      <c r="H92" s="24">
        <v>1582718</v>
      </c>
      <c r="I92" s="26">
        <v>1582718</v>
      </c>
      <c r="J92" s="24">
        <v>1432255</v>
      </c>
      <c r="K92" s="24">
        <v>1432255</v>
      </c>
      <c r="L92" s="24">
        <v>1670051</v>
      </c>
      <c r="M92" s="24">
        <v>1670051</v>
      </c>
      <c r="N92" s="24">
        <v>587004</v>
      </c>
      <c r="O92" s="24">
        <v>587004</v>
      </c>
      <c r="P92" s="24">
        <v>501220</v>
      </c>
      <c r="Q92" s="24">
        <v>501220</v>
      </c>
      <c r="R92" s="30"/>
      <c r="S92" s="30"/>
    </row>
    <row r="93" spans="1:19" ht="15.5" x14ac:dyDescent="0.35">
      <c r="A93" s="16" t="s">
        <v>48</v>
      </c>
      <c r="B93" s="25">
        <v>0</v>
      </c>
      <c r="C93" s="24">
        <v>0</v>
      </c>
      <c r="D93" s="24">
        <v>85714.29</v>
      </c>
      <c r="E93" s="24">
        <v>85714.29</v>
      </c>
      <c r="F93" s="24">
        <v>85714.29</v>
      </c>
      <c r="G93" s="24">
        <v>85714.29</v>
      </c>
      <c r="H93" s="24">
        <v>85714.29</v>
      </c>
      <c r="I93" s="24">
        <v>85714.29</v>
      </c>
      <c r="J93" s="24">
        <v>85714.29</v>
      </c>
      <c r="K93" s="24">
        <v>85714.29</v>
      </c>
      <c r="L93" s="24">
        <v>85714.29</v>
      </c>
      <c r="M93" s="24">
        <v>85714.29</v>
      </c>
      <c r="N93" s="24">
        <v>85714.29</v>
      </c>
      <c r="O93" s="24">
        <v>85714.29</v>
      </c>
      <c r="P93" s="24">
        <v>85714.29</v>
      </c>
      <c r="Q93" s="24">
        <v>85714.29</v>
      </c>
      <c r="R93" s="38"/>
      <c r="S93" s="30"/>
    </row>
    <row r="94" spans="1:19" ht="15.5" x14ac:dyDescent="0.35">
      <c r="A94" s="9" t="s">
        <v>10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15.5" x14ac:dyDescent="0.35">
      <c r="A95" s="16" t="s">
        <v>11</v>
      </c>
      <c r="B95" s="25">
        <v>154675.96944273397</v>
      </c>
      <c r="C95" s="18">
        <v>241566.15955972904</v>
      </c>
      <c r="D95" s="24">
        <v>647212.78194273403</v>
      </c>
      <c r="E95" s="18">
        <v>1010788.597059729</v>
      </c>
      <c r="F95" s="24">
        <v>449267.97921798029</v>
      </c>
      <c r="G95" s="18">
        <v>701647.06737479474</v>
      </c>
      <c r="H95" s="24">
        <v>471913.34990763554</v>
      </c>
      <c r="I95" s="18">
        <v>737013.61622536951</v>
      </c>
      <c r="J95" s="24">
        <v>306925.64916871919</v>
      </c>
      <c r="K95" s="26">
        <v>479343.0460283251</v>
      </c>
      <c r="L95" s="24">
        <v>785309.10498768475</v>
      </c>
      <c r="M95" s="26">
        <v>1226461.3904967159</v>
      </c>
      <c r="N95" s="24">
        <v>440101.99584359606</v>
      </c>
      <c r="O95" s="24">
        <v>687332.03569718113</v>
      </c>
      <c r="P95" s="24">
        <v>375872.71528633003</v>
      </c>
      <c r="Q95" s="24">
        <v>587021.55636802129</v>
      </c>
      <c r="R95" s="28"/>
      <c r="S95" s="28"/>
    </row>
    <row r="96" spans="1:19" ht="15.5" x14ac:dyDescent="0.35">
      <c r="A96" s="9" t="s">
        <v>12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15.5" x14ac:dyDescent="0.35">
      <c r="A97" s="16" t="s">
        <v>37</v>
      </c>
      <c r="B97" s="18">
        <v>4533.0973264715158</v>
      </c>
      <c r="C97" s="18">
        <v>33219.083229469601</v>
      </c>
      <c r="D97" s="18">
        <v>14629.649646449379</v>
      </c>
      <c r="E97" s="21">
        <v>107207.83478118341</v>
      </c>
      <c r="F97" s="18">
        <v>15596.460189533544</v>
      </c>
      <c r="G97" s="21">
        <v>114292.73889526307</v>
      </c>
      <c r="H97" s="18">
        <v>18953.736361122563</v>
      </c>
      <c r="I97" s="26">
        <v>138895.263071628</v>
      </c>
      <c r="J97" s="18">
        <v>14955.456497069968</v>
      </c>
      <c r="K97" s="24">
        <v>109595.38662665</v>
      </c>
      <c r="L97" s="18">
        <v>24733.351036262986</v>
      </c>
      <c r="M97" s="24">
        <v>181248.97557777399</v>
      </c>
      <c r="N97" s="28"/>
      <c r="O97" s="28"/>
      <c r="P97" s="28"/>
      <c r="Q97" s="28"/>
      <c r="R97" s="28"/>
      <c r="S97" s="28"/>
    </row>
    <row r="98" spans="1:19" ht="15.5" x14ac:dyDescent="0.35">
      <c r="A98" s="9" t="s">
        <v>27</v>
      </c>
      <c r="B98" s="9"/>
      <c r="C98" s="9"/>
      <c r="D98" s="9"/>
      <c r="E98" s="9"/>
      <c r="F98" s="9"/>
      <c r="G98" s="9"/>
      <c r="H98" s="23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15.5" x14ac:dyDescent="0.35">
      <c r="A99" s="16" t="s">
        <v>28</v>
      </c>
      <c r="B99" s="25">
        <v>103358.56958749678</v>
      </c>
      <c r="C99" s="24">
        <v>105320.01021356517</v>
      </c>
      <c r="D99" s="25">
        <v>432941.84280598711</v>
      </c>
      <c r="E99" s="24">
        <v>441157.80131425289</v>
      </c>
      <c r="F99" s="25">
        <v>373268.38807360112</v>
      </c>
      <c r="G99" s="24">
        <v>380351.92051524192</v>
      </c>
      <c r="H99" s="25">
        <v>450907.9219619247</v>
      </c>
      <c r="I99" s="26">
        <v>459464.823632313</v>
      </c>
      <c r="J99" s="25">
        <v>400849.16874116886</v>
      </c>
      <c r="K99" s="26">
        <v>408456.10300537699</v>
      </c>
      <c r="L99" s="25">
        <v>431874.22512255248</v>
      </c>
      <c r="M99" s="26">
        <v>440069.9233978666</v>
      </c>
      <c r="N99" s="25">
        <v>146252.94625306627</v>
      </c>
      <c r="O99" s="26">
        <v>149028.39556131273</v>
      </c>
      <c r="P99" s="25">
        <v>127248.51018908793</v>
      </c>
      <c r="Q99" s="26">
        <v>129663.31138542479</v>
      </c>
      <c r="R99" s="28"/>
      <c r="S99" s="28"/>
    </row>
    <row r="100" spans="1:19" ht="15.5" x14ac:dyDescent="0.35">
      <c r="A100" s="9" t="s">
        <v>13</v>
      </c>
      <c r="B100" s="9"/>
      <c r="C100" s="9"/>
      <c r="D100" s="9"/>
      <c r="E100" s="9"/>
      <c r="F100" s="9"/>
      <c r="G100" s="9"/>
      <c r="H100" s="23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15.5" x14ac:dyDescent="0.35">
      <c r="A101" s="16" t="s">
        <v>14</v>
      </c>
      <c r="B101" s="25">
        <v>35168.389193755342</v>
      </c>
      <c r="C101" s="18">
        <v>40410.441041262049</v>
      </c>
      <c r="D101" s="25">
        <v>126704.31779250155</v>
      </c>
      <c r="E101" s="18">
        <v>145590.32930448733</v>
      </c>
      <c r="F101" s="25">
        <v>81300.127172544817</v>
      </c>
      <c r="G101" s="18">
        <v>93418.381423525498</v>
      </c>
      <c r="H101" s="25">
        <v>108556.15080057261</v>
      </c>
      <c r="I101" s="24">
        <v>124737.073040918</v>
      </c>
      <c r="J101" s="25">
        <v>95378.647483470661</v>
      </c>
      <c r="K101" s="24">
        <v>109595.38662664975</v>
      </c>
      <c r="L101" s="25">
        <v>153954.09886021313</v>
      </c>
      <c r="M101" s="24">
        <v>176901.84787183721</v>
      </c>
      <c r="N101" s="25">
        <v>59584.07663242994</v>
      </c>
      <c r="O101" s="24">
        <v>68465.427929818092</v>
      </c>
      <c r="P101" s="25">
        <v>48018.068162618853</v>
      </c>
      <c r="Q101" s="24">
        <v>55175.438991825169</v>
      </c>
      <c r="R101" s="28"/>
      <c r="S101" s="28"/>
    </row>
    <row r="102" spans="1:19" ht="15.5" x14ac:dyDescent="0.35">
      <c r="A102" s="16" t="s">
        <v>29</v>
      </c>
      <c r="B102" s="25">
        <v>244124.09765552334</v>
      </c>
      <c r="C102" s="10">
        <v>398223.0630508149</v>
      </c>
      <c r="D102" s="25">
        <v>887064.91832205828</v>
      </c>
      <c r="E102" s="18">
        <v>1447008.7643604595</v>
      </c>
      <c r="F102" s="25">
        <v>764798.5466886278</v>
      </c>
      <c r="G102" s="18">
        <v>1247563.9349168786</v>
      </c>
      <c r="H102" s="25">
        <v>923876.04850928637</v>
      </c>
      <c r="I102" s="26">
        <v>1507056.2613437572</v>
      </c>
      <c r="J102" s="25">
        <v>821309.46924479771</v>
      </c>
      <c r="K102" s="26">
        <v>1339746.3654604624</v>
      </c>
      <c r="L102" s="25">
        <v>884877.45086218626</v>
      </c>
      <c r="M102" s="26">
        <v>1443440.4972350101</v>
      </c>
      <c r="N102" s="25">
        <v>299661.16691676475</v>
      </c>
      <c r="O102" s="26">
        <v>488816.91284471884</v>
      </c>
      <c r="P102" s="25">
        <v>260722.52237368151</v>
      </c>
      <c r="Q102" s="26">
        <v>425298.94616338791</v>
      </c>
      <c r="R102" s="28"/>
      <c r="S102" s="28"/>
    </row>
    <row r="103" spans="1:19" ht="15.5" x14ac:dyDescent="0.35">
      <c r="A103" s="9" t="s">
        <v>15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15.5" x14ac:dyDescent="0.35">
      <c r="A104" s="16" t="s">
        <v>16</v>
      </c>
      <c r="B104" s="25">
        <v>6224319.3391220989</v>
      </c>
      <c r="C104" s="24">
        <v>13572436.413262317</v>
      </c>
      <c r="D104" s="24">
        <v>22378168.374820847</v>
      </c>
      <c r="E104" s="24">
        <v>48796703.82647372</v>
      </c>
      <c r="F104" s="24">
        <v>13253711.269260451</v>
      </c>
      <c r="G104" s="24">
        <v>28900373.461099982</v>
      </c>
      <c r="H104" s="24">
        <v>18104335.237181991</v>
      </c>
      <c r="I104" s="26">
        <v>39477399.121635392</v>
      </c>
      <c r="J104" s="24">
        <v>13981232.81100022</v>
      </c>
      <c r="K104" s="24">
        <v>30486770.194069386</v>
      </c>
      <c r="L104" s="24">
        <v>25717128.375004493</v>
      </c>
      <c r="M104" s="26">
        <v>56077471.380297631</v>
      </c>
      <c r="N104" s="24">
        <v>11959353.82356099</v>
      </c>
      <c r="O104" s="24">
        <v>26077962.98203443</v>
      </c>
      <c r="P104" s="24">
        <v>9264626.6403004639</v>
      </c>
      <c r="Q104" s="24">
        <v>20201976.97405247</v>
      </c>
      <c r="R104" s="28"/>
      <c r="S104" s="28"/>
    </row>
    <row r="105" spans="1:19" ht="15.5" x14ac:dyDescent="0.35">
      <c r="A105" s="16" t="s">
        <v>17</v>
      </c>
      <c r="B105" s="25">
        <v>667338</v>
      </c>
      <c r="C105" s="24">
        <v>667338</v>
      </c>
      <c r="D105" s="24">
        <v>2824472</v>
      </c>
      <c r="E105" s="24">
        <v>2824472</v>
      </c>
      <c r="F105" s="24">
        <v>1812241</v>
      </c>
      <c r="G105" s="24">
        <v>1812241</v>
      </c>
      <c r="H105" s="26">
        <v>2419780</v>
      </c>
      <c r="I105" s="26">
        <v>2419780</v>
      </c>
      <c r="J105" s="24">
        <v>2126270</v>
      </c>
      <c r="K105" s="24">
        <v>2126270</v>
      </c>
      <c r="L105" s="24">
        <v>3431919</v>
      </c>
      <c r="M105" s="24">
        <v>3431919</v>
      </c>
      <c r="N105" s="24">
        <v>1328238</v>
      </c>
      <c r="O105" s="24">
        <v>1328238</v>
      </c>
      <c r="P105" s="24">
        <v>2126270</v>
      </c>
      <c r="Q105" s="24">
        <v>1070411</v>
      </c>
      <c r="R105" s="28"/>
      <c r="S105" s="28"/>
    </row>
    <row r="106" spans="1:19" ht="15.5" x14ac:dyDescent="0.35">
      <c r="A106" s="9" t="s">
        <v>18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15.5" x14ac:dyDescent="0.35">
      <c r="A107" s="16" t="s">
        <v>19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4">
        <v>86967.407199467154</v>
      </c>
      <c r="S107" s="24">
        <v>545578</v>
      </c>
    </row>
    <row r="108" spans="1:19" ht="15.5" x14ac:dyDescent="0.35">
      <c r="A108" s="9" t="s">
        <v>30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15.5" x14ac:dyDescent="0.35">
      <c r="A109" s="17" t="s">
        <v>31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4">
        <v>95541.979137524482</v>
      </c>
      <c r="S109" s="24">
        <v>106480</v>
      </c>
    </row>
    <row r="110" spans="1:19" ht="15.5" x14ac:dyDescent="0.35">
      <c r="A110" s="9" t="s">
        <v>32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15.5" x14ac:dyDescent="0.35">
      <c r="A111" s="17" t="s">
        <v>33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4">
        <v>89167.079310239977</v>
      </c>
      <c r="S111" s="24">
        <v>163667</v>
      </c>
    </row>
    <row r="112" spans="1:19" ht="15.5" x14ac:dyDescent="0.35">
      <c r="A112" s="9" t="s">
        <v>50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29" ht="15.5" x14ac:dyDescent="0.35">
      <c r="A113" s="17" t="s">
        <v>41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4">
        <v>8972857.2153587621</v>
      </c>
      <c r="S113" s="24">
        <v>10197729</v>
      </c>
    </row>
    <row r="114" spans="1:29" ht="15.5" x14ac:dyDescent="0.35">
      <c r="A114" s="4" t="s">
        <v>34</v>
      </c>
      <c r="B114" s="23">
        <f t="shared" ref="B114:S114" si="3">SUM(B85:B93,B95,B97,B99,B101:B102,B104:B105,B107:B107,B109,B113,B111)</f>
        <v>14262825.473770997</v>
      </c>
      <c r="C114" s="23">
        <f t="shared" si="3"/>
        <v>22543116.420357157</v>
      </c>
      <c r="D114" s="23">
        <f t="shared" si="3"/>
        <v>53199012.150934681</v>
      </c>
      <c r="E114" s="23">
        <f t="shared" si="3"/>
        <v>82962504.44329384</v>
      </c>
      <c r="F114" s="23">
        <f t="shared" si="3"/>
        <v>38083079.469370931</v>
      </c>
      <c r="G114" s="23">
        <f t="shared" si="3"/>
        <v>56576663.794225693</v>
      </c>
      <c r="H114" s="23">
        <f t="shared" si="3"/>
        <v>48387689.483836859</v>
      </c>
      <c r="I114" s="23">
        <f t="shared" si="3"/>
        <v>73198298.448949382</v>
      </c>
      <c r="J114" s="23">
        <f t="shared" si="3"/>
        <v>39562371.136660159</v>
      </c>
      <c r="K114" s="23">
        <f t="shared" si="3"/>
        <v>58922767.77181685</v>
      </c>
      <c r="L114" s="23">
        <f t="shared" si="3"/>
        <v>61938440.72661832</v>
      </c>
      <c r="M114" s="23">
        <f t="shared" si="3"/>
        <v>95948668.304876834</v>
      </c>
      <c r="N114" s="23">
        <f t="shared" si="3"/>
        <v>25039151.739914257</v>
      </c>
      <c r="O114" s="23">
        <f t="shared" si="3"/>
        <v>40453799.044067457</v>
      </c>
      <c r="P114" s="23">
        <f t="shared" si="3"/>
        <v>20157952.838600587</v>
      </c>
      <c r="Q114" s="23">
        <f t="shared" si="3"/>
        <v>31167907.516961128</v>
      </c>
      <c r="R114" s="23">
        <f t="shared" si="3"/>
        <v>9244533.6810059939</v>
      </c>
      <c r="S114" s="23">
        <f t="shared" si="3"/>
        <v>11013454</v>
      </c>
    </row>
    <row r="115" spans="1:29" ht="15.5" x14ac:dyDescent="0.35">
      <c r="A115" s="1"/>
      <c r="B115" s="6" t="s">
        <v>5</v>
      </c>
      <c r="C115" s="6" t="s">
        <v>6</v>
      </c>
      <c r="D115" s="18"/>
      <c r="E115" s="18"/>
      <c r="F115" s="18"/>
      <c r="G115" s="18"/>
      <c r="H115" s="18"/>
      <c r="I115" s="18"/>
      <c r="J115" s="18"/>
      <c r="K115" s="18"/>
      <c r="L115" s="18" t="s">
        <v>20</v>
      </c>
      <c r="M115" s="18"/>
      <c r="N115" s="18"/>
      <c r="O115" s="2"/>
      <c r="P115" s="2"/>
    </row>
    <row r="116" spans="1:29" ht="15.5" x14ac:dyDescent="0.35">
      <c r="A116" s="7" t="s">
        <v>35</v>
      </c>
      <c r="B116" s="5">
        <f>SUM(B114,D114,F114,H114,J114,L114,N114,P114,R114,R114)</f>
        <v>319119590.38171881</v>
      </c>
      <c r="C116" s="5">
        <f>SUM(C114,E114,G114,I114,K114,M114,O114,Q114,S114)</f>
        <v>472787179.74454832</v>
      </c>
      <c r="D116" s="2"/>
      <c r="E116" s="2"/>
      <c r="F116" s="2"/>
      <c r="G116" s="2"/>
      <c r="H116" s="2"/>
      <c r="I116" s="2"/>
      <c r="J116" s="2"/>
      <c r="K116" s="18"/>
      <c r="L116" s="18"/>
      <c r="M116" s="2"/>
    </row>
    <row r="117" spans="1:29" ht="15.5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AB117" s="18"/>
      <c r="AC117" s="18"/>
    </row>
    <row r="118" spans="1:29" ht="15.5" x14ac:dyDescent="0.35">
      <c r="A118" s="1" t="s">
        <v>21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29" ht="15.5" x14ac:dyDescent="0.35">
      <c r="A119" s="1" t="s">
        <v>38</v>
      </c>
      <c r="B119" s="2"/>
      <c r="C119" s="2"/>
      <c r="D119" s="2"/>
      <c r="E119" s="2"/>
      <c r="F119" s="2"/>
      <c r="G119" s="2"/>
      <c r="H119" s="2"/>
      <c r="I119" s="2"/>
      <c r="J119" s="2"/>
    </row>
    <row r="120" spans="1:29" ht="15.5" x14ac:dyDescent="0.35">
      <c r="A120" s="1" t="s">
        <v>53</v>
      </c>
    </row>
  </sheetData>
  <mergeCells count="22">
    <mergeCell ref="R82:S82"/>
    <mergeCell ref="J82:K82"/>
    <mergeCell ref="L82:M82"/>
    <mergeCell ref="N82:O82"/>
    <mergeCell ref="P82:Q82"/>
    <mergeCell ref="J42:K42"/>
    <mergeCell ref="L42:M42"/>
    <mergeCell ref="B3:C3"/>
    <mergeCell ref="D3:E3"/>
    <mergeCell ref="P42:Q42"/>
    <mergeCell ref="J3:K3"/>
    <mergeCell ref="N42:O42"/>
    <mergeCell ref="F3:G3"/>
    <mergeCell ref="H3:I3"/>
    <mergeCell ref="B82:C82"/>
    <mergeCell ref="D82:E82"/>
    <mergeCell ref="F82:G82"/>
    <mergeCell ref="H82:I82"/>
    <mergeCell ref="B42:C42"/>
    <mergeCell ref="D42:E42"/>
    <mergeCell ref="F42:G42"/>
    <mergeCell ref="H42:I4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48e1fa-5ae3-4774-afa5-28b53e52b879">
      <Terms xmlns="http://schemas.microsoft.com/office/infopath/2007/PartnerControls"/>
    </lcf76f155ced4ddcb4097134ff3c332f>
    <LastModified xmlns="1c48e1fa-5ae3-4774-afa5-28b53e52b879" xsi:nil="true"/>
    <TaxCatchAll xmlns="b21d2ea0-2e34-4e6d-8771-888668c9290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5569EF0D57C5429DF87894999ED439" ma:contentTypeVersion="17" ma:contentTypeDescription="Create a new document." ma:contentTypeScope="" ma:versionID="6c5297a5746e4abc246be25ed4e7ccf3">
  <xsd:schema xmlns:xsd="http://www.w3.org/2001/XMLSchema" xmlns:xs="http://www.w3.org/2001/XMLSchema" xmlns:p="http://schemas.microsoft.com/office/2006/metadata/properties" xmlns:ns2="1c48e1fa-5ae3-4774-afa5-28b53e52b879" xmlns:ns3="b21d2ea0-2e34-4e6d-8771-888668c9290f" targetNamespace="http://schemas.microsoft.com/office/2006/metadata/properties" ma:root="true" ma:fieldsID="426cf4a297deac4f7f46a72b97eb35c0" ns2:_="" ns3:_="">
    <xsd:import namespace="1c48e1fa-5ae3-4774-afa5-28b53e52b879"/>
    <xsd:import namespace="b21d2ea0-2e34-4e6d-8771-888668c929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LastModifie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48e1fa-5ae3-4774-afa5-28b53e52b8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665be54-4a62-494d-8bae-500047c199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astModified" ma:index="23" nillable="true" ma:displayName="Last Modified" ma:format="DateOnly" ma:internalName="LastModified">
      <xsd:simpleType>
        <xsd:restriction base="dms:DateTim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d2ea0-2e34-4e6d-8771-888668c9290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aa1dce-9649-43c0-ade4-f96758eee1b0}" ma:internalName="TaxCatchAll" ma:showField="CatchAllData" ma:web="b21d2ea0-2e34-4e6d-8771-888668c929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4DE7D9-8B8B-485B-AA5F-C178DF6053E2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purl.org/dc/elements/1.1/"/>
    <ds:schemaRef ds:uri="1c48e1fa-5ae3-4774-afa5-28b53e52b879"/>
    <ds:schemaRef ds:uri="http://schemas.openxmlformats.org/package/2006/metadata/core-properties"/>
    <ds:schemaRef ds:uri="http://schemas.microsoft.com/office/infopath/2007/PartnerControls"/>
    <ds:schemaRef ds:uri="b21d2ea0-2e34-4e6d-8771-888668c9290f"/>
  </ds:schemaRefs>
</ds:datastoreItem>
</file>

<file path=customXml/itemProps2.xml><?xml version="1.0" encoding="utf-8"?>
<ds:datastoreItem xmlns:ds="http://schemas.openxmlformats.org/officeDocument/2006/customXml" ds:itemID="{EC1C2703-29CB-4508-ADDC-B16FC18853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E408EC-212C-474C-AE18-37BD8F8A4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48e1fa-5ae3-4774-afa5-28b53e52b879"/>
    <ds:schemaRef ds:uri="b21d2ea0-2e34-4e6d-8771-888668c929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Reporting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Kromenacker,Kevin (DFPS)</dc:creator>
  <cp:lastModifiedBy>Mims,Hollie (DFPS)</cp:lastModifiedBy>
  <cp:lastPrinted>2021-09-21T20:22:10Z</cp:lastPrinted>
  <dcterms:created xsi:type="dcterms:W3CDTF">2021-09-13T14:49:01Z</dcterms:created>
  <dcterms:modified xsi:type="dcterms:W3CDTF">2023-09-22T15:58:07Z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0x010100E75569EF0D57C5429DF87894999ED439</vt:lpwstr>
  </property>
</Properties>
</file>